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8607a079ed4e55a/Documents/"/>
    </mc:Choice>
  </mc:AlternateContent>
  <xr:revisionPtr revIDLastSave="0" documentId="8_{CC7B9597-BEF8-46DD-86F2-0134A1C63729}" xr6:coauthVersionLast="47" xr6:coauthVersionMax="47" xr10:uidLastSave="{00000000-0000-0000-0000-000000000000}"/>
  <bookViews>
    <workbookView xWindow="-120" yWindow="-120" windowWidth="20730" windowHeight="11160" xr2:uid="{BD2DEDFE-12B9-46E6-935D-132163D5CF90}"/>
  </bookViews>
  <sheets>
    <sheet name="Sample Size " sheetId="1" r:id="rId1"/>
  </sheets>
  <externalReferences>
    <externalReference r:id="rId2"/>
    <externalReference r:id="rId3"/>
  </externalReferences>
  <definedNames>
    <definedName name="Cl" localSheetId="0">'[1]ARC - descrip formula'!#REF!</definedName>
    <definedName name="Cl">'[1]ARC - descrip formula'!#REF!</definedName>
    <definedName name="Corr" localSheetId="0">'[1]ARC - descrip formula'!#REF!</definedName>
    <definedName name="Corr">'[1]ARC - descrip formula'!#REF!</definedName>
    <definedName name="D" localSheetId="0">#REF!</definedName>
    <definedName name="D">#REF!</definedName>
    <definedName name="data" localSheetId="0">#REF!</definedName>
    <definedName name="data">#REF!</definedName>
    <definedName name="H" localSheetId="0">#REF!</definedName>
    <definedName name="H">#REF!</definedName>
    <definedName name="M" localSheetId="0">#REF!</definedName>
    <definedName name="M">#REF!</definedName>
    <definedName name="ME">'[1]ARC - descrip formula'!$D$11</definedName>
    <definedName name="n" localSheetId="0">#REF!</definedName>
    <definedName name="n">#REF!</definedName>
    <definedName name="NN" localSheetId="0">#REF!</definedName>
    <definedName name="NN">#REF!</definedName>
    <definedName name="NP" localSheetId="0">#REF!</definedName>
    <definedName name="NP">#REF!</definedName>
    <definedName name="NR" localSheetId="0">#REF!</definedName>
    <definedName name="NR">#REF!</definedName>
    <definedName name="P" localSheetId="0">#REF!</definedName>
    <definedName name="P">#REF!</definedName>
    <definedName name="Pop">'[1]ARC - descrip formula'!$D$4</definedName>
    <definedName name="population" localSheetId="0">#REF!</definedName>
    <definedName name="population">#REF!</definedName>
    <definedName name="PP">[2]Simple!$C$32</definedName>
    <definedName name="ppp">[2]Simple!$C$35</definedName>
    <definedName name="s" localSheetId="0">#REF!</definedName>
    <definedName name="s">#REF!</definedName>
    <definedName name="Sa" localSheetId="0">#REF!</definedName>
    <definedName name="Sa">#REF!</definedName>
    <definedName name="ss" localSheetId="0">#REF!</definedName>
    <definedName name="ss">#REF!</definedName>
    <definedName name="Z" localSheetId="0">#REF!</definedName>
    <definedName name="Z">#REF!</definedName>
    <definedName name="ZZ">[2]Simple!$C$34</definedName>
    <definedName name="α" localSheetId="0">#REF!</definedName>
    <definedName name="α">#REF!</definedName>
    <definedName name="ρ" localSheetId="0">#REF!</definedName>
    <definedName name="ρ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4" i="1" l="1"/>
  <c r="F77" i="1" s="1"/>
  <c r="E70" i="1"/>
  <c r="E72" i="1" s="1"/>
  <c r="E73" i="1" s="1"/>
  <c r="G63" i="1"/>
  <c r="F63" i="1"/>
  <c r="E63" i="1"/>
  <c r="D10" i="1"/>
  <c r="G9" i="1"/>
  <c r="G8" i="1"/>
  <c r="J7" i="1" l="1"/>
  <c r="K7" i="1" s="1"/>
  <c r="K9" i="1" s="1"/>
  <c r="K11" i="1" s="1"/>
  <c r="J9" i="1" l="1"/>
  <c r="J1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R.W. Bienert</author>
  </authors>
  <commentList>
    <comment ref="F7" authorId="0" shapeId="0" xr:uid="{B2EEFA44-BD17-4944-910C-50B16DE8BBD3}">
      <text>
        <r>
          <rPr>
            <sz val="9"/>
            <color indexed="81"/>
            <rFont val="Geneva"/>
            <family val="2"/>
          </rPr>
          <t xml:space="preserve">enter "1" for a one-sided test or "2" for a two-sided test
</t>
        </r>
      </text>
    </comment>
    <comment ref="C8" authorId="0" shapeId="0" xr:uid="{C23BEDE1-052F-48D3-8682-8648C8C40719}">
      <text>
        <r>
          <rPr>
            <sz val="9"/>
            <color indexed="81"/>
            <rFont val="Geneva"/>
            <family val="2"/>
          </rPr>
          <t xml:space="preserve">Using 45% or 0.55  for Pb and P(2) will result in the most conservative (i.e., largest) estimate of the minimum required sample-size
</t>
        </r>
      </text>
    </comment>
    <comment ref="C9" authorId="0" shapeId="0" xr:uid="{E6574B74-72A5-4577-A68A-BBAC865D2C87}">
      <text>
        <r>
          <rPr>
            <sz val="9"/>
            <color indexed="81"/>
            <rFont val="Geneva"/>
            <family val="2"/>
          </rPr>
          <t xml:space="preserve">Using 45% or 0.55  for Pb and P(2) will result in the most conservative (i.e., largest) estimate of the minimum required sample-size
</t>
        </r>
      </text>
    </comment>
    <comment ref="C32" authorId="0" shapeId="0" xr:uid="{1B541A67-C3BF-4E50-B0E2-022F95DA7762}">
      <text>
        <r>
          <rPr>
            <sz val="9"/>
            <color indexed="81"/>
            <rFont val="Geneva"/>
            <family val="2"/>
          </rPr>
          <t xml:space="preserve">Using 45% or 0.55  for Pb and P(2) will result in the most conservative (i.e., largest) estimate of the minimum required sample-size
</t>
        </r>
      </text>
    </comment>
    <comment ref="C33" authorId="0" shapeId="0" xr:uid="{1C14D0BE-5DA0-467F-8AD9-D584CE84A772}">
      <text>
        <r>
          <rPr>
            <sz val="9"/>
            <color indexed="81"/>
            <rFont val="Geneva"/>
            <family val="2"/>
          </rPr>
          <t xml:space="preserve">Using 45% or 0.55  for Pb and P(2) will result in the most conservative (i.e., largest) estimate of the minimum required sample-size
</t>
        </r>
      </text>
    </comment>
  </commentList>
</comments>
</file>

<file path=xl/sharedStrings.xml><?xml version="1.0" encoding="utf-8"?>
<sst xmlns="http://schemas.openxmlformats.org/spreadsheetml/2006/main" count="90" uniqueCount="80">
  <si>
    <t>Haiti Lamika school sample design v1</t>
  </si>
  <si>
    <t xml:space="preserve">Sample Size Calulation </t>
  </si>
  <si>
    <t>GFR, M&amp;E Advisor</t>
  </si>
  <si>
    <t>Last updated: 15 November 2012</t>
  </si>
  <si>
    <t xml:space="preserve">Indicator </t>
  </si>
  <si>
    <t xml:space="preserve">% of chidren under 5 sleeping under ITN = 14% (SOURCE = Malaria Report of American Redcross, Haiti) </t>
  </si>
  <si>
    <t>Target set</t>
  </si>
  <si>
    <t>Sample size calculation parameters</t>
  </si>
  <si>
    <r>
      <t>n</t>
    </r>
    <r>
      <rPr>
        <vertAlign val="subscript"/>
        <sz val="11"/>
        <rFont val="Calibri"/>
        <family val="2"/>
      </rPr>
      <t>min</t>
    </r>
  </si>
  <si>
    <r>
      <t>n</t>
    </r>
    <r>
      <rPr>
        <vertAlign val="subscript"/>
        <sz val="11"/>
        <rFont val="Calibri"/>
        <family val="2"/>
      </rPr>
      <t>min with fpc</t>
    </r>
  </si>
  <si>
    <t>Population</t>
  </si>
  <si>
    <t>Test</t>
  </si>
  <si>
    <t>sample size</t>
  </si>
  <si>
    <r>
      <t>P</t>
    </r>
    <r>
      <rPr>
        <vertAlign val="subscript"/>
        <sz val="11"/>
        <color indexed="8"/>
        <rFont val="Calibri"/>
        <family val="2"/>
      </rPr>
      <t>baseline</t>
    </r>
  </si>
  <si>
    <t>Z(a)</t>
  </si>
  <si>
    <t>nonresponse</t>
  </si>
  <si>
    <r>
      <t>P</t>
    </r>
    <r>
      <rPr>
        <vertAlign val="subscript"/>
        <sz val="11"/>
        <color indexed="8"/>
        <rFont val="Calibri"/>
        <family val="2"/>
      </rPr>
      <t>endline</t>
    </r>
  </si>
  <si>
    <t>Z(b)</t>
  </si>
  <si>
    <r>
      <t>n</t>
    </r>
    <r>
      <rPr>
        <vertAlign val="subscript"/>
        <sz val="11"/>
        <rFont val="Calibri"/>
        <family val="2"/>
      </rPr>
      <t>adjusted NR</t>
    </r>
  </si>
  <si>
    <t>effect size</t>
  </si>
  <si>
    <t>Deff</t>
  </si>
  <si>
    <t>PSU</t>
  </si>
  <si>
    <t xml:space="preserve"> </t>
  </si>
  <si>
    <t>Power (β)</t>
  </si>
  <si>
    <t>equal alloc</t>
  </si>
  <si>
    <t>Sig (1-α)</t>
  </si>
  <si>
    <t>Guide for calulating sample size using above formula</t>
  </si>
  <si>
    <t xml:space="preserve">1) Identify indicators that need calculation for baseline values and identify their baseline values from secondary sources  </t>
  </si>
  <si>
    <t xml:space="preserve">2) Identify or estimate targets for these indicators (usually set by the Program/Project)  </t>
  </si>
  <si>
    <t>3) Calculate sample size for each indicator and PICK the one that yields highest sample size to use for  calculating sample size  for the survey</t>
  </si>
  <si>
    <t xml:space="preserve">4) In case of above example, a baseline value of 14% is established from another study conducted in the nearby region </t>
  </si>
  <si>
    <t>and a target of 45% is set that the program aims to achieve by the end of program</t>
  </si>
  <si>
    <t xml:space="preserve">5) Identify or estimate total population of the study group by district or municipality  from population survey or census data (In POWER4AY case, population of the age group of  </t>
  </si>
  <si>
    <t xml:space="preserve">12-24)  Estimate population for each target area seperately where the survey is going to be conducted. It can be by district, municipality or other geographical boundaries </t>
  </si>
  <si>
    <t xml:space="preserve">6) Put the values in the above formula </t>
  </si>
  <si>
    <t>7. Caculate sample size for each district, municipality or as appropriate using above formula</t>
  </si>
  <si>
    <t>8. Once calculated , again distribute the sample size among villages, neighborhoods etc within the main area using PPS or other proportionate distribution methods</t>
  </si>
  <si>
    <t xml:space="preserve">Population </t>
  </si>
  <si>
    <t>Put here the estimated population or HH of the study area</t>
  </si>
  <si>
    <t>Put the baseline value of the indicator</t>
  </si>
  <si>
    <t xml:space="preserve">Put the estimated target value of the indicator </t>
  </si>
  <si>
    <t xml:space="preserve">Effect size </t>
  </si>
  <si>
    <t xml:space="preserve">This is difference btwn Baseline and target and is atumatically calcualted </t>
  </si>
  <si>
    <t xml:space="preserve">Statistical power to detect changes at the effect size level . It is usually at 80% . Increase it only if the sampling is </t>
  </si>
  <si>
    <t xml:space="preserve">complex and involves sub-groups within same sample </t>
  </si>
  <si>
    <t xml:space="preserve">Confidence Level usually set at 95%. </t>
  </si>
  <si>
    <t xml:space="preserve">Test </t>
  </si>
  <si>
    <t>2 signifies tow tailed test  (accepting or rejecting hypotheis)</t>
  </si>
  <si>
    <t xml:space="preserve">Z values </t>
  </si>
  <si>
    <t>Z value (e.g., 1.96 for 95% or 2.58 for 99% confidence level)</t>
  </si>
  <si>
    <t>Design Effect usually set at 2. Increase it only if the sample design is complex involving sub-groups</t>
  </si>
  <si>
    <t xml:space="preserve">Non response </t>
  </si>
  <si>
    <t>Put 10% or 5% as appropriate</t>
  </si>
  <si>
    <t>This is the adjusted sample size with 10% non-response rate</t>
  </si>
  <si>
    <t xml:space="preserve">Primary sampling Unit </t>
  </si>
  <si>
    <t>Indicator for Health</t>
  </si>
  <si>
    <t xml:space="preserve">% of chidren under 5 sleeping under ITN = 14% (SOURCE = Malaria Report of AmRedcross) </t>
  </si>
  <si>
    <t xml:space="preserve"> The survey was conducted by Malaria -phast PROJECT IN  May 2011)</t>
  </si>
  <si>
    <t xml:space="preserve">Target set for this baseline </t>
  </si>
  <si>
    <t>Locality</t>
  </si>
  <si>
    <t>Households</t>
  </si>
  <si>
    <t>Sample size</t>
  </si>
  <si>
    <t>1.       Baillergeau</t>
  </si>
  <si>
    <t>2.       Campeche</t>
  </si>
  <si>
    <t>3.       Croix Deprez</t>
  </si>
  <si>
    <t>4.       Tapis Rouge</t>
  </si>
  <si>
    <t>5.       Kay Alfred</t>
  </si>
  <si>
    <t>6.       Abitasyon Severe et autres</t>
  </si>
  <si>
    <t>7.       St Gerard et Sicot</t>
  </si>
  <si>
    <t>8.       Miron</t>
  </si>
  <si>
    <t xml:space="preserve">Human Resource Needs </t>
  </si>
  <si>
    <t xml:space="preserve">Mother Sample </t>
  </si>
  <si>
    <t xml:space="preserve">Total </t>
  </si>
  <si>
    <t>4 Questionnaire per day</t>
  </si>
  <si>
    <t>Total days needed</t>
  </si>
  <si>
    <t>12 days to finish</t>
  </si>
  <si>
    <t xml:space="preserve">Female only </t>
  </si>
  <si>
    <t xml:space="preserve">Enumerators needed </t>
  </si>
  <si>
    <t xml:space="preserve">Supervisors needed </t>
  </si>
  <si>
    <t xml:space="preserve">Total Human Resources needed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</si>
</sst>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_(* #,##0.000_);_(* \(#,##0.000\);_(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Geneva"/>
      <family val="2"/>
    </font>
    <font>
      <vertAlign val="subscript"/>
      <sz val="11"/>
      <name val="Calibri"/>
      <family val="2"/>
    </font>
    <font>
      <b/>
      <sz val="11"/>
      <name val="Calibri"/>
      <family val="2"/>
      <scheme val="minor"/>
    </font>
    <font>
      <vertAlign val="subscript"/>
      <sz val="11"/>
      <color indexed="8"/>
      <name val="Calibri"/>
      <family val="2"/>
    </font>
    <font>
      <u/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indexed="81"/>
      <name val="Geneva"/>
      <family val="2"/>
    </font>
    <font>
      <sz val="1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0" fontId="5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9" fontId="4" fillId="0" borderId="0" xfId="2" applyNumberFormat="1" applyFont="1" applyAlignment="1">
      <alignment vertical="center"/>
    </xf>
    <xf numFmtId="0" fontId="7" fillId="0" borderId="0" xfId="2" applyFont="1" applyAlignment="1">
      <alignment vertical="center"/>
    </xf>
    <xf numFmtId="0" fontId="5" fillId="0" borderId="0" xfId="3" applyFont="1" applyAlignment="1">
      <alignment vertical="center"/>
    </xf>
    <xf numFmtId="0" fontId="5" fillId="0" borderId="0" xfId="3" applyFont="1" applyAlignment="1">
      <alignment horizontal="center" vertical="center"/>
    </xf>
    <xf numFmtId="0" fontId="5" fillId="0" borderId="1" xfId="3" applyFont="1" applyBorder="1" applyAlignment="1">
      <alignment horizontal="left" vertical="center"/>
    </xf>
    <xf numFmtId="164" fontId="5" fillId="2" borderId="2" xfId="4" applyNumberFormat="1" applyFont="1" applyFill="1" applyBorder="1" applyAlignment="1" applyProtection="1">
      <alignment horizontal="right" vertical="center"/>
      <protection locked="0"/>
    </xf>
    <xf numFmtId="1" fontId="5" fillId="2" borderId="2" xfId="3" applyNumberFormat="1" applyFont="1" applyFill="1" applyBorder="1" applyAlignment="1" applyProtection="1">
      <alignment horizontal="right" vertical="center"/>
      <protection locked="0"/>
    </xf>
    <xf numFmtId="164" fontId="10" fillId="3" borderId="3" xfId="4" applyNumberFormat="1" applyFont="1" applyFill="1" applyBorder="1" applyAlignment="1" applyProtection="1">
      <alignment vertical="center"/>
    </xf>
    <xf numFmtId="164" fontId="10" fillId="3" borderId="2" xfId="4" applyNumberFormat="1" applyFont="1" applyFill="1" applyBorder="1" applyAlignment="1" applyProtection="1">
      <alignment vertical="center"/>
    </xf>
    <xf numFmtId="0" fontId="4" fillId="0" borderId="1" xfId="2" applyFont="1" applyBorder="1" applyAlignment="1">
      <alignment horizontal="left" vertical="center"/>
    </xf>
    <xf numFmtId="9" fontId="5" fillId="2" borderId="2" xfId="5" applyFont="1" applyFill="1" applyBorder="1" applyAlignment="1" applyProtection="1">
      <alignment horizontal="right" vertical="center"/>
      <protection locked="0"/>
    </xf>
    <xf numFmtId="2" fontId="5" fillId="3" borderId="2" xfId="3" applyNumberFormat="1" applyFont="1" applyFill="1" applyBorder="1" applyAlignment="1">
      <alignment horizontal="right" vertical="center"/>
    </xf>
    <xf numFmtId="9" fontId="5" fillId="2" borderId="2" xfId="3" applyNumberFormat="1" applyFont="1" applyFill="1" applyBorder="1" applyAlignment="1" applyProtection="1">
      <alignment horizontal="right" vertical="center"/>
      <protection locked="0"/>
    </xf>
    <xf numFmtId="165" fontId="5" fillId="3" borderId="2" xfId="3" quotePrefix="1" applyNumberFormat="1" applyFont="1" applyFill="1" applyBorder="1" applyAlignment="1">
      <alignment horizontal="right" vertical="center"/>
    </xf>
    <xf numFmtId="164" fontId="5" fillId="3" borderId="3" xfId="4" applyNumberFormat="1" applyFont="1" applyFill="1" applyBorder="1" applyAlignment="1" applyProtection="1">
      <alignment vertical="center"/>
    </xf>
    <xf numFmtId="164" fontId="5" fillId="3" borderId="2" xfId="4" applyNumberFormat="1" applyFont="1" applyFill="1" applyBorder="1" applyAlignment="1" applyProtection="1">
      <alignment vertical="center"/>
    </xf>
    <xf numFmtId="9" fontId="5" fillId="3" borderId="2" xfId="5" applyFont="1" applyFill="1" applyBorder="1" applyAlignment="1" applyProtection="1">
      <alignment horizontal="right" vertical="center"/>
    </xf>
    <xf numFmtId="0" fontId="5" fillId="2" borderId="2" xfId="3" applyFont="1" applyFill="1" applyBorder="1" applyAlignment="1" applyProtection="1">
      <alignment horizontal="right" vertical="center"/>
      <protection locked="0"/>
    </xf>
    <xf numFmtId="164" fontId="5" fillId="2" borderId="3" xfId="4" applyNumberFormat="1" applyFont="1" applyFill="1" applyBorder="1" applyAlignment="1" applyProtection="1">
      <alignment vertical="center"/>
    </xf>
    <xf numFmtId="0" fontId="5" fillId="0" borderId="0" xfId="3" applyFont="1" applyAlignment="1">
      <alignment horizontal="left" vertical="center"/>
    </xf>
    <xf numFmtId="166" fontId="4" fillId="0" borderId="0" xfId="2" applyNumberFormat="1" applyFont="1" applyAlignment="1">
      <alignment vertical="center"/>
    </xf>
    <xf numFmtId="0" fontId="13" fillId="0" borderId="0" xfId="2" applyFont="1" applyAlignment="1">
      <alignment vertical="center"/>
    </xf>
    <xf numFmtId="3" fontId="4" fillId="0" borderId="0" xfId="2" applyNumberFormat="1" applyFont="1" applyAlignment="1">
      <alignment vertical="center"/>
    </xf>
    <xf numFmtId="0" fontId="12" fillId="0" borderId="4" xfId="2" applyFont="1" applyBorder="1" applyAlignment="1">
      <alignment vertical="center"/>
    </xf>
    <xf numFmtId="0" fontId="12" fillId="0" borderId="4" xfId="2" applyFont="1" applyBorder="1" applyAlignment="1">
      <alignment horizontal="center" vertical="center"/>
    </xf>
    <xf numFmtId="0" fontId="4" fillId="0" borderId="4" xfId="2" applyFont="1" applyBorder="1" applyAlignment="1">
      <alignment vertical="center"/>
    </xf>
    <xf numFmtId="1" fontId="4" fillId="0" borderId="4" xfId="2" applyNumberFormat="1" applyFont="1" applyBorder="1" applyAlignment="1">
      <alignment vertical="center"/>
    </xf>
    <xf numFmtId="0" fontId="5" fillId="0" borderId="1" xfId="2" applyFont="1" applyBorder="1" applyAlignment="1">
      <alignment horizontal="left" vertical="center"/>
    </xf>
    <xf numFmtId="0" fontId="0" fillId="0" borderId="0" xfId="0" applyAlignment="1">
      <alignment vertical="center"/>
    </xf>
    <xf numFmtId="0" fontId="4" fillId="0" borderId="5" xfId="2" applyFont="1" applyBorder="1" applyAlignment="1">
      <alignment vertical="center"/>
    </xf>
    <xf numFmtId="0" fontId="4" fillId="0" borderId="5" xfId="2" applyFont="1" applyBorder="1" applyAlignment="1">
      <alignment horizontal="center" vertical="center"/>
    </xf>
    <xf numFmtId="0" fontId="15" fillId="0" borderId="0" xfId="2" applyFont="1" applyAlignment="1">
      <alignment vertical="center"/>
    </xf>
    <xf numFmtId="0" fontId="5" fillId="0" borderId="5" xfId="2" applyFont="1" applyBorder="1" applyAlignment="1">
      <alignment vertical="center"/>
    </xf>
  </cellXfs>
  <cellStyles count="6">
    <cellStyle name="Comma 2" xfId="4" xr:uid="{2B2036DB-4B5B-4421-AA68-DF95B759A5B3}"/>
    <cellStyle name="Millares" xfId="1" builtinId="3"/>
    <cellStyle name="Normal" xfId="0" builtinId="0"/>
    <cellStyle name="Normal 2" xfId="2" xr:uid="{B2B394DE-75E4-44EE-9E93-3866B9D5FA16}"/>
    <cellStyle name="Normal 2 2" xfId="3" xr:uid="{DFB14889-8A08-465D-BE66-E1257D402A4A}"/>
    <cellStyle name="Percent 2" xfId="5" xr:uid="{380F075C-BCBB-4DD7-A0D0-DA2623449F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&amp;E\Sampling\Sampling%20spreadsheets\Sample%20Size%20Calculator%20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&amp;E\Sampling\Sampling%20spreadsheets\Haiti%20Cash%20(new)\Visit\SampleSiz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C - descrip formula"/>
      <sheetName val="ARC - cv formula"/>
      <sheetName val="IOM - unstat formula"/>
      <sheetName val="Sample-Size (1 sample)"/>
      <sheetName val="Sample-Size (2 samples)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pl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C8B88-E582-42F2-B6A8-A943348CFF9B}">
  <sheetPr>
    <tabColor rgb="FFFFFF99"/>
  </sheetPr>
  <dimension ref="A1:WVW77"/>
  <sheetViews>
    <sheetView tabSelected="1" topLeftCell="C1" workbookViewId="0">
      <selection activeCell="D9" sqref="D9"/>
    </sheetView>
  </sheetViews>
  <sheetFormatPr defaultRowHeight="12.75"/>
  <cols>
    <col min="1" max="1" width="13.5703125" style="2" customWidth="1"/>
    <col min="2" max="2" width="43.7109375" style="2" bestFit="1" customWidth="1"/>
    <col min="3" max="3" width="17.85546875" style="2" bestFit="1" customWidth="1"/>
    <col min="4" max="4" width="23.7109375" style="2" customWidth="1"/>
    <col min="5" max="5" width="9.42578125" style="2" bestFit="1" customWidth="1"/>
    <col min="6" max="6" width="12.140625" style="2" customWidth="1"/>
    <col min="7" max="7" width="10.140625" style="2" customWidth="1"/>
    <col min="8" max="8" width="10.85546875" style="2" customWidth="1"/>
    <col min="9" max="9" width="12.5703125" style="3" bestFit="1" customWidth="1"/>
    <col min="10" max="11" width="10.42578125" style="2" customWidth="1"/>
    <col min="12" max="12" width="7.7109375" style="2" bestFit="1" customWidth="1"/>
    <col min="13" max="13" width="6" style="2" customWidth="1"/>
    <col min="14" max="14" width="8.85546875" style="2" customWidth="1"/>
    <col min="15" max="15" width="8.85546875" style="4" customWidth="1"/>
    <col min="16" max="16" width="14.28515625" style="2" bestFit="1" customWidth="1"/>
    <col min="17" max="17" width="9.140625" style="29"/>
    <col min="18" max="255" width="9.140625" style="2"/>
    <col min="256" max="256" width="13.5703125" style="2" customWidth="1"/>
    <col min="257" max="257" width="11.5703125" style="2" customWidth="1"/>
    <col min="258" max="258" width="9.140625" style="2"/>
    <col min="259" max="260" width="12.5703125" style="2" bestFit="1" customWidth="1"/>
    <col min="261" max="265" width="9.140625" style="2"/>
    <col min="266" max="266" width="10.7109375" style="2" bestFit="1" customWidth="1"/>
    <col min="267" max="267" width="27" style="2" bestFit="1" customWidth="1"/>
    <col min="268" max="268" width="19.5703125" style="2" customWidth="1"/>
    <col min="269" max="269" width="14" style="2" customWidth="1"/>
    <col min="270" max="270" width="13.140625" style="2" customWidth="1"/>
    <col min="271" max="271" width="13" style="2" customWidth="1"/>
    <col min="272" max="511" width="9.140625" style="2"/>
    <col min="512" max="512" width="13.5703125" style="2" customWidth="1"/>
    <col min="513" max="513" width="11.5703125" style="2" customWidth="1"/>
    <col min="514" max="514" width="9.140625" style="2"/>
    <col min="515" max="516" width="12.5703125" style="2" bestFit="1" customWidth="1"/>
    <col min="517" max="521" width="9.140625" style="2"/>
    <col min="522" max="522" width="10.7109375" style="2" bestFit="1" customWidth="1"/>
    <col min="523" max="523" width="27" style="2" bestFit="1" customWidth="1"/>
    <col min="524" max="524" width="19.5703125" style="2" customWidth="1"/>
    <col min="525" max="525" width="14" style="2" customWidth="1"/>
    <col min="526" max="526" width="13.140625" style="2" customWidth="1"/>
    <col min="527" max="527" width="13" style="2" customWidth="1"/>
    <col min="528" max="767" width="9.140625" style="2"/>
    <col min="768" max="768" width="13.5703125" style="2" customWidth="1"/>
    <col min="769" max="769" width="11.5703125" style="2" customWidth="1"/>
    <col min="770" max="770" width="9.140625" style="2"/>
    <col min="771" max="772" width="12.5703125" style="2" bestFit="1" customWidth="1"/>
    <col min="773" max="777" width="9.140625" style="2"/>
    <col min="778" max="778" width="10.7109375" style="2" bestFit="1" customWidth="1"/>
    <col min="779" max="779" width="27" style="2" bestFit="1" customWidth="1"/>
    <col min="780" max="780" width="19.5703125" style="2" customWidth="1"/>
    <col min="781" max="781" width="14" style="2" customWidth="1"/>
    <col min="782" max="782" width="13.140625" style="2" customWidth="1"/>
    <col min="783" max="783" width="13" style="2" customWidth="1"/>
    <col min="784" max="1023" width="9.140625" style="2"/>
    <col min="1024" max="1024" width="13.5703125" style="2" customWidth="1"/>
    <col min="1025" max="1025" width="11.5703125" style="2" customWidth="1"/>
    <col min="1026" max="1026" width="9.140625" style="2"/>
    <col min="1027" max="1028" width="12.5703125" style="2" bestFit="1" customWidth="1"/>
    <col min="1029" max="1033" width="9.140625" style="2"/>
    <col min="1034" max="1034" width="10.7109375" style="2" bestFit="1" customWidth="1"/>
    <col min="1035" max="1035" width="27" style="2" bestFit="1" customWidth="1"/>
    <col min="1036" max="1036" width="19.5703125" style="2" customWidth="1"/>
    <col min="1037" max="1037" width="14" style="2" customWidth="1"/>
    <col min="1038" max="1038" width="13.140625" style="2" customWidth="1"/>
    <col min="1039" max="1039" width="13" style="2" customWidth="1"/>
    <col min="1040" max="1279" width="9.140625" style="2"/>
    <col min="1280" max="1280" width="13.5703125" style="2" customWidth="1"/>
    <col min="1281" max="1281" width="11.5703125" style="2" customWidth="1"/>
    <col min="1282" max="1282" width="9.140625" style="2"/>
    <col min="1283" max="1284" width="12.5703125" style="2" bestFit="1" customWidth="1"/>
    <col min="1285" max="1289" width="9.140625" style="2"/>
    <col min="1290" max="1290" width="10.7109375" style="2" bestFit="1" customWidth="1"/>
    <col min="1291" max="1291" width="27" style="2" bestFit="1" customWidth="1"/>
    <col min="1292" max="1292" width="19.5703125" style="2" customWidth="1"/>
    <col min="1293" max="1293" width="14" style="2" customWidth="1"/>
    <col min="1294" max="1294" width="13.140625" style="2" customWidth="1"/>
    <col min="1295" max="1295" width="13" style="2" customWidth="1"/>
    <col min="1296" max="1535" width="9.140625" style="2"/>
    <col min="1536" max="1536" width="13.5703125" style="2" customWidth="1"/>
    <col min="1537" max="1537" width="11.5703125" style="2" customWidth="1"/>
    <col min="1538" max="1538" width="9.140625" style="2"/>
    <col min="1539" max="1540" width="12.5703125" style="2" bestFit="1" customWidth="1"/>
    <col min="1541" max="1545" width="9.140625" style="2"/>
    <col min="1546" max="1546" width="10.7109375" style="2" bestFit="1" customWidth="1"/>
    <col min="1547" max="1547" width="27" style="2" bestFit="1" customWidth="1"/>
    <col min="1548" max="1548" width="19.5703125" style="2" customWidth="1"/>
    <col min="1549" max="1549" width="14" style="2" customWidth="1"/>
    <col min="1550" max="1550" width="13.140625" style="2" customWidth="1"/>
    <col min="1551" max="1551" width="13" style="2" customWidth="1"/>
    <col min="1552" max="1791" width="9.140625" style="2"/>
    <col min="1792" max="1792" width="13.5703125" style="2" customWidth="1"/>
    <col min="1793" max="1793" width="11.5703125" style="2" customWidth="1"/>
    <col min="1794" max="1794" width="9.140625" style="2"/>
    <col min="1795" max="1796" width="12.5703125" style="2" bestFit="1" customWidth="1"/>
    <col min="1797" max="1801" width="9.140625" style="2"/>
    <col min="1802" max="1802" width="10.7109375" style="2" bestFit="1" customWidth="1"/>
    <col min="1803" max="1803" width="27" style="2" bestFit="1" customWidth="1"/>
    <col min="1804" max="1804" width="19.5703125" style="2" customWidth="1"/>
    <col min="1805" max="1805" width="14" style="2" customWidth="1"/>
    <col min="1806" max="1806" width="13.140625" style="2" customWidth="1"/>
    <col min="1807" max="1807" width="13" style="2" customWidth="1"/>
    <col min="1808" max="2047" width="9.140625" style="2"/>
    <col min="2048" max="2048" width="13.5703125" style="2" customWidth="1"/>
    <col min="2049" max="2049" width="11.5703125" style="2" customWidth="1"/>
    <col min="2050" max="2050" width="9.140625" style="2"/>
    <col min="2051" max="2052" width="12.5703125" style="2" bestFit="1" customWidth="1"/>
    <col min="2053" max="2057" width="9.140625" style="2"/>
    <col min="2058" max="2058" width="10.7109375" style="2" bestFit="1" customWidth="1"/>
    <col min="2059" max="2059" width="27" style="2" bestFit="1" customWidth="1"/>
    <col min="2060" max="2060" width="19.5703125" style="2" customWidth="1"/>
    <col min="2061" max="2061" width="14" style="2" customWidth="1"/>
    <col min="2062" max="2062" width="13.140625" style="2" customWidth="1"/>
    <col min="2063" max="2063" width="13" style="2" customWidth="1"/>
    <col min="2064" max="2303" width="9.140625" style="2"/>
    <col min="2304" max="2304" width="13.5703125" style="2" customWidth="1"/>
    <col min="2305" max="2305" width="11.5703125" style="2" customWidth="1"/>
    <col min="2306" max="2306" width="9.140625" style="2"/>
    <col min="2307" max="2308" width="12.5703125" style="2" bestFit="1" customWidth="1"/>
    <col min="2309" max="2313" width="9.140625" style="2"/>
    <col min="2314" max="2314" width="10.7109375" style="2" bestFit="1" customWidth="1"/>
    <col min="2315" max="2315" width="27" style="2" bestFit="1" customWidth="1"/>
    <col min="2316" max="2316" width="19.5703125" style="2" customWidth="1"/>
    <col min="2317" max="2317" width="14" style="2" customWidth="1"/>
    <col min="2318" max="2318" width="13.140625" style="2" customWidth="1"/>
    <col min="2319" max="2319" width="13" style="2" customWidth="1"/>
    <col min="2320" max="2559" width="9.140625" style="2"/>
    <col min="2560" max="2560" width="13.5703125" style="2" customWidth="1"/>
    <col min="2561" max="2561" width="11.5703125" style="2" customWidth="1"/>
    <col min="2562" max="2562" width="9.140625" style="2"/>
    <col min="2563" max="2564" width="12.5703125" style="2" bestFit="1" customWidth="1"/>
    <col min="2565" max="2569" width="9.140625" style="2"/>
    <col min="2570" max="2570" width="10.7109375" style="2" bestFit="1" customWidth="1"/>
    <col min="2571" max="2571" width="27" style="2" bestFit="1" customWidth="1"/>
    <col min="2572" max="2572" width="19.5703125" style="2" customWidth="1"/>
    <col min="2573" max="2573" width="14" style="2" customWidth="1"/>
    <col min="2574" max="2574" width="13.140625" style="2" customWidth="1"/>
    <col min="2575" max="2575" width="13" style="2" customWidth="1"/>
    <col min="2576" max="2815" width="9.140625" style="2"/>
    <col min="2816" max="2816" width="13.5703125" style="2" customWidth="1"/>
    <col min="2817" max="2817" width="11.5703125" style="2" customWidth="1"/>
    <col min="2818" max="2818" width="9.140625" style="2"/>
    <col min="2819" max="2820" width="12.5703125" style="2" bestFit="1" customWidth="1"/>
    <col min="2821" max="2825" width="9.140625" style="2"/>
    <col min="2826" max="2826" width="10.7109375" style="2" bestFit="1" customWidth="1"/>
    <col min="2827" max="2827" width="27" style="2" bestFit="1" customWidth="1"/>
    <col min="2828" max="2828" width="19.5703125" style="2" customWidth="1"/>
    <col min="2829" max="2829" width="14" style="2" customWidth="1"/>
    <col min="2830" max="2830" width="13.140625" style="2" customWidth="1"/>
    <col min="2831" max="2831" width="13" style="2" customWidth="1"/>
    <col min="2832" max="3071" width="9.140625" style="2"/>
    <col min="3072" max="3072" width="13.5703125" style="2" customWidth="1"/>
    <col min="3073" max="3073" width="11.5703125" style="2" customWidth="1"/>
    <col min="3074" max="3074" width="9.140625" style="2"/>
    <col min="3075" max="3076" width="12.5703125" style="2" bestFit="1" customWidth="1"/>
    <col min="3077" max="3081" width="9.140625" style="2"/>
    <col min="3082" max="3082" width="10.7109375" style="2" bestFit="1" customWidth="1"/>
    <col min="3083" max="3083" width="27" style="2" bestFit="1" customWidth="1"/>
    <col min="3084" max="3084" width="19.5703125" style="2" customWidth="1"/>
    <col min="3085" max="3085" width="14" style="2" customWidth="1"/>
    <col min="3086" max="3086" width="13.140625" style="2" customWidth="1"/>
    <col min="3087" max="3087" width="13" style="2" customWidth="1"/>
    <col min="3088" max="3327" width="9.140625" style="2"/>
    <col min="3328" max="3328" width="13.5703125" style="2" customWidth="1"/>
    <col min="3329" max="3329" width="11.5703125" style="2" customWidth="1"/>
    <col min="3330" max="3330" width="9.140625" style="2"/>
    <col min="3331" max="3332" width="12.5703125" style="2" bestFit="1" customWidth="1"/>
    <col min="3333" max="3337" width="9.140625" style="2"/>
    <col min="3338" max="3338" width="10.7109375" style="2" bestFit="1" customWidth="1"/>
    <col min="3339" max="3339" width="27" style="2" bestFit="1" customWidth="1"/>
    <col min="3340" max="3340" width="19.5703125" style="2" customWidth="1"/>
    <col min="3341" max="3341" width="14" style="2" customWidth="1"/>
    <col min="3342" max="3342" width="13.140625" style="2" customWidth="1"/>
    <col min="3343" max="3343" width="13" style="2" customWidth="1"/>
    <col min="3344" max="3583" width="9.140625" style="2"/>
    <col min="3584" max="3584" width="13.5703125" style="2" customWidth="1"/>
    <col min="3585" max="3585" width="11.5703125" style="2" customWidth="1"/>
    <col min="3586" max="3586" width="9.140625" style="2"/>
    <col min="3587" max="3588" width="12.5703125" style="2" bestFit="1" customWidth="1"/>
    <col min="3589" max="3593" width="9.140625" style="2"/>
    <col min="3594" max="3594" width="10.7109375" style="2" bestFit="1" customWidth="1"/>
    <col min="3595" max="3595" width="27" style="2" bestFit="1" customWidth="1"/>
    <col min="3596" max="3596" width="19.5703125" style="2" customWidth="1"/>
    <col min="3597" max="3597" width="14" style="2" customWidth="1"/>
    <col min="3598" max="3598" width="13.140625" style="2" customWidth="1"/>
    <col min="3599" max="3599" width="13" style="2" customWidth="1"/>
    <col min="3600" max="3839" width="9.140625" style="2"/>
    <col min="3840" max="3840" width="13.5703125" style="2" customWidth="1"/>
    <col min="3841" max="3841" width="11.5703125" style="2" customWidth="1"/>
    <col min="3842" max="3842" width="9.140625" style="2"/>
    <col min="3843" max="3844" width="12.5703125" style="2" bestFit="1" customWidth="1"/>
    <col min="3845" max="3849" width="9.140625" style="2"/>
    <col min="3850" max="3850" width="10.7109375" style="2" bestFit="1" customWidth="1"/>
    <col min="3851" max="3851" width="27" style="2" bestFit="1" customWidth="1"/>
    <col min="3852" max="3852" width="19.5703125" style="2" customWidth="1"/>
    <col min="3853" max="3853" width="14" style="2" customWidth="1"/>
    <col min="3854" max="3854" width="13.140625" style="2" customWidth="1"/>
    <col min="3855" max="3855" width="13" style="2" customWidth="1"/>
    <col min="3856" max="4095" width="9.140625" style="2"/>
    <col min="4096" max="4096" width="13.5703125" style="2" customWidth="1"/>
    <col min="4097" max="4097" width="11.5703125" style="2" customWidth="1"/>
    <col min="4098" max="4098" width="9.140625" style="2"/>
    <col min="4099" max="4100" width="12.5703125" style="2" bestFit="1" customWidth="1"/>
    <col min="4101" max="4105" width="9.140625" style="2"/>
    <col min="4106" max="4106" width="10.7109375" style="2" bestFit="1" customWidth="1"/>
    <col min="4107" max="4107" width="27" style="2" bestFit="1" customWidth="1"/>
    <col min="4108" max="4108" width="19.5703125" style="2" customWidth="1"/>
    <col min="4109" max="4109" width="14" style="2" customWidth="1"/>
    <col min="4110" max="4110" width="13.140625" style="2" customWidth="1"/>
    <col min="4111" max="4111" width="13" style="2" customWidth="1"/>
    <col min="4112" max="4351" width="9.140625" style="2"/>
    <col min="4352" max="4352" width="13.5703125" style="2" customWidth="1"/>
    <col min="4353" max="4353" width="11.5703125" style="2" customWidth="1"/>
    <col min="4354" max="4354" width="9.140625" style="2"/>
    <col min="4355" max="4356" width="12.5703125" style="2" bestFit="1" customWidth="1"/>
    <col min="4357" max="4361" width="9.140625" style="2"/>
    <col min="4362" max="4362" width="10.7109375" style="2" bestFit="1" customWidth="1"/>
    <col min="4363" max="4363" width="27" style="2" bestFit="1" customWidth="1"/>
    <col min="4364" max="4364" width="19.5703125" style="2" customWidth="1"/>
    <col min="4365" max="4365" width="14" style="2" customWidth="1"/>
    <col min="4366" max="4366" width="13.140625" style="2" customWidth="1"/>
    <col min="4367" max="4367" width="13" style="2" customWidth="1"/>
    <col min="4368" max="4607" width="9.140625" style="2"/>
    <col min="4608" max="4608" width="13.5703125" style="2" customWidth="1"/>
    <col min="4609" max="4609" width="11.5703125" style="2" customWidth="1"/>
    <col min="4610" max="4610" width="9.140625" style="2"/>
    <col min="4611" max="4612" width="12.5703125" style="2" bestFit="1" customWidth="1"/>
    <col min="4613" max="4617" width="9.140625" style="2"/>
    <col min="4618" max="4618" width="10.7109375" style="2" bestFit="1" customWidth="1"/>
    <col min="4619" max="4619" width="27" style="2" bestFit="1" customWidth="1"/>
    <col min="4620" max="4620" width="19.5703125" style="2" customWidth="1"/>
    <col min="4621" max="4621" width="14" style="2" customWidth="1"/>
    <col min="4622" max="4622" width="13.140625" style="2" customWidth="1"/>
    <col min="4623" max="4623" width="13" style="2" customWidth="1"/>
    <col min="4624" max="4863" width="9.140625" style="2"/>
    <col min="4864" max="4864" width="13.5703125" style="2" customWidth="1"/>
    <col min="4865" max="4865" width="11.5703125" style="2" customWidth="1"/>
    <col min="4866" max="4866" width="9.140625" style="2"/>
    <col min="4867" max="4868" width="12.5703125" style="2" bestFit="1" customWidth="1"/>
    <col min="4869" max="4873" width="9.140625" style="2"/>
    <col min="4874" max="4874" width="10.7109375" style="2" bestFit="1" customWidth="1"/>
    <col min="4875" max="4875" width="27" style="2" bestFit="1" customWidth="1"/>
    <col min="4876" max="4876" width="19.5703125" style="2" customWidth="1"/>
    <col min="4877" max="4877" width="14" style="2" customWidth="1"/>
    <col min="4878" max="4878" width="13.140625" style="2" customWidth="1"/>
    <col min="4879" max="4879" width="13" style="2" customWidth="1"/>
    <col min="4880" max="5119" width="9.140625" style="2"/>
    <col min="5120" max="5120" width="13.5703125" style="2" customWidth="1"/>
    <col min="5121" max="5121" width="11.5703125" style="2" customWidth="1"/>
    <col min="5122" max="5122" width="9.140625" style="2"/>
    <col min="5123" max="5124" width="12.5703125" style="2" bestFit="1" customWidth="1"/>
    <col min="5125" max="5129" width="9.140625" style="2"/>
    <col min="5130" max="5130" width="10.7109375" style="2" bestFit="1" customWidth="1"/>
    <col min="5131" max="5131" width="27" style="2" bestFit="1" customWidth="1"/>
    <col min="5132" max="5132" width="19.5703125" style="2" customWidth="1"/>
    <col min="5133" max="5133" width="14" style="2" customWidth="1"/>
    <col min="5134" max="5134" width="13.140625" style="2" customWidth="1"/>
    <col min="5135" max="5135" width="13" style="2" customWidth="1"/>
    <col min="5136" max="5375" width="9.140625" style="2"/>
    <col min="5376" max="5376" width="13.5703125" style="2" customWidth="1"/>
    <col min="5377" max="5377" width="11.5703125" style="2" customWidth="1"/>
    <col min="5378" max="5378" width="9.140625" style="2"/>
    <col min="5379" max="5380" width="12.5703125" style="2" bestFit="1" customWidth="1"/>
    <col min="5381" max="5385" width="9.140625" style="2"/>
    <col min="5386" max="5386" width="10.7109375" style="2" bestFit="1" customWidth="1"/>
    <col min="5387" max="5387" width="27" style="2" bestFit="1" customWidth="1"/>
    <col min="5388" max="5388" width="19.5703125" style="2" customWidth="1"/>
    <col min="5389" max="5389" width="14" style="2" customWidth="1"/>
    <col min="5390" max="5390" width="13.140625" style="2" customWidth="1"/>
    <col min="5391" max="5391" width="13" style="2" customWidth="1"/>
    <col min="5392" max="5631" width="9.140625" style="2"/>
    <col min="5632" max="5632" width="13.5703125" style="2" customWidth="1"/>
    <col min="5633" max="5633" width="11.5703125" style="2" customWidth="1"/>
    <col min="5634" max="5634" width="9.140625" style="2"/>
    <col min="5635" max="5636" width="12.5703125" style="2" bestFit="1" customWidth="1"/>
    <col min="5637" max="5641" width="9.140625" style="2"/>
    <col min="5642" max="5642" width="10.7109375" style="2" bestFit="1" customWidth="1"/>
    <col min="5643" max="5643" width="27" style="2" bestFit="1" customWidth="1"/>
    <col min="5644" max="5644" width="19.5703125" style="2" customWidth="1"/>
    <col min="5645" max="5645" width="14" style="2" customWidth="1"/>
    <col min="5646" max="5646" width="13.140625" style="2" customWidth="1"/>
    <col min="5647" max="5647" width="13" style="2" customWidth="1"/>
    <col min="5648" max="5887" width="9.140625" style="2"/>
    <col min="5888" max="5888" width="13.5703125" style="2" customWidth="1"/>
    <col min="5889" max="5889" width="11.5703125" style="2" customWidth="1"/>
    <col min="5890" max="5890" width="9.140625" style="2"/>
    <col min="5891" max="5892" width="12.5703125" style="2" bestFit="1" customWidth="1"/>
    <col min="5893" max="5897" width="9.140625" style="2"/>
    <col min="5898" max="5898" width="10.7109375" style="2" bestFit="1" customWidth="1"/>
    <col min="5899" max="5899" width="27" style="2" bestFit="1" customWidth="1"/>
    <col min="5900" max="5900" width="19.5703125" style="2" customWidth="1"/>
    <col min="5901" max="5901" width="14" style="2" customWidth="1"/>
    <col min="5902" max="5902" width="13.140625" style="2" customWidth="1"/>
    <col min="5903" max="5903" width="13" style="2" customWidth="1"/>
    <col min="5904" max="6143" width="9.140625" style="2"/>
    <col min="6144" max="6144" width="13.5703125" style="2" customWidth="1"/>
    <col min="6145" max="6145" width="11.5703125" style="2" customWidth="1"/>
    <col min="6146" max="6146" width="9.140625" style="2"/>
    <col min="6147" max="6148" width="12.5703125" style="2" bestFit="1" customWidth="1"/>
    <col min="6149" max="6153" width="9.140625" style="2"/>
    <col min="6154" max="6154" width="10.7109375" style="2" bestFit="1" customWidth="1"/>
    <col min="6155" max="6155" width="27" style="2" bestFit="1" customWidth="1"/>
    <col min="6156" max="6156" width="19.5703125" style="2" customWidth="1"/>
    <col min="6157" max="6157" width="14" style="2" customWidth="1"/>
    <col min="6158" max="6158" width="13.140625" style="2" customWidth="1"/>
    <col min="6159" max="6159" width="13" style="2" customWidth="1"/>
    <col min="6160" max="6399" width="9.140625" style="2"/>
    <col min="6400" max="6400" width="13.5703125" style="2" customWidth="1"/>
    <col min="6401" max="6401" width="11.5703125" style="2" customWidth="1"/>
    <col min="6402" max="6402" width="9.140625" style="2"/>
    <col min="6403" max="6404" width="12.5703125" style="2" bestFit="1" customWidth="1"/>
    <col min="6405" max="6409" width="9.140625" style="2"/>
    <col min="6410" max="6410" width="10.7109375" style="2" bestFit="1" customWidth="1"/>
    <col min="6411" max="6411" width="27" style="2" bestFit="1" customWidth="1"/>
    <col min="6412" max="6412" width="19.5703125" style="2" customWidth="1"/>
    <col min="6413" max="6413" width="14" style="2" customWidth="1"/>
    <col min="6414" max="6414" width="13.140625" style="2" customWidth="1"/>
    <col min="6415" max="6415" width="13" style="2" customWidth="1"/>
    <col min="6416" max="6655" width="9.140625" style="2"/>
    <col min="6656" max="6656" width="13.5703125" style="2" customWidth="1"/>
    <col min="6657" max="6657" width="11.5703125" style="2" customWidth="1"/>
    <col min="6658" max="6658" width="9.140625" style="2"/>
    <col min="6659" max="6660" width="12.5703125" style="2" bestFit="1" customWidth="1"/>
    <col min="6661" max="6665" width="9.140625" style="2"/>
    <col min="6666" max="6666" width="10.7109375" style="2" bestFit="1" customWidth="1"/>
    <col min="6667" max="6667" width="27" style="2" bestFit="1" customWidth="1"/>
    <col min="6668" max="6668" width="19.5703125" style="2" customWidth="1"/>
    <col min="6669" max="6669" width="14" style="2" customWidth="1"/>
    <col min="6670" max="6670" width="13.140625" style="2" customWidth="1"/>
    <col min="6671" max="6671" width="13" style="2" customWidth="1"/>
    <col min="6672" max="6911" width="9.140625" style="2"/>
    <col min="6912" max="6912" width="13.5703125" style="2" customWidth="1"/>
    <col min="6913" max="6913" width="11.5703125" style="2" customWidth="1"/>
    <col min="6914" max="6914" width="9.140625" style="2"/>
    <col min="6915" max="6916" width="12.5703125" style="2" bestFit="1" customWidth="1"/>
    <col min="6917" max="6921" width="9.140625" style="2"/>
    <col min="6922" max="6922" width="10.7109375" style="2" bestFit="1" customWidth="1"/>
    <col min="6923" max="6923" width="27" style="2" bestFit="1" customWidth="1"/>
    <col min="6924" max="6924" width="19.5703125" style="2" customWidth="1"/>
    <col min="6925" max="6925" width="14" style="2" customWidth="1"/>
    <col min="6926" max="6926" width="13.140625" style="2" customWidth="1"/>
    <col min="6927" max="6927" width="13" style="2" customWidth="1"/>
    <col min="6928" max="7167" width="9.140625" style="2"/>
    <col min="7168" max="7168" width="13.5703125" style="2" customWidth="1"/>
    <col min="7169" max="7169" width="11.5703125" style="2" customWidth="1"/>
    <col min="7170" max="7170" width="9.140625" style="2"/>
    <col min="7171" max="7172" width="12.5703125" style="2" bestFit="1" customWidth="1"/>
    <col min="7173" max="7177" width="9.140625" style="2"/>
    <col min="7178" max="7178" width="10.7109375" style="2" bestFit="1" customWidth="1"/>
    <col min="7179" max="7179" width="27" style="2" bestFit="1" customWidth="1"/>
    <col min="7180" max="7180" width="19.5703125" style="2" customWidth="1"/>
    <col min="7181" max="7181" width="14" style="2" customWidth="1"/>
    <col min="7182" max="7182" width="13.140625" style="2" customWidth="1"/>
    <col min="7183" max="7183" width="13" style="2" customWidth="1"/>
    <col min="7184" max="7423" width="9.140625" style="2"/>
    <col min="7424" max="7424" width="13.5703125" style="2" customWidth="1"/>
    <col min="7425" max="7425" width="11.5703125" style="2" customWidth="1"/>
    <col min="7426" max="7426" width="9.140625" style="2"/>
    <col min="7427" max="7428" width="12.5703125" style="2" bestFit="1" customWidth="1"/>
    <col min="7429" max="7433" width="9.140625" style="2"/>
    <col min="7434" max="7434" width="10.7109375" style="2" bestFit="1" customWidth="1"/>
    <col min="7435" max="7435" width="27" style="2" bestFit="1" customWidth="1"/>
    <col min="7436" max="7436" width="19.5703125" style="2" customWidth="1"/>
    <col min="7437" max="7437" width="14" style="2" customWidth="1"/>
    <col min="7438" max="7438" width="13.140625" style="2" customWidth="1"/>
    <col min="7439" max="7439" width="13" style="2" customWidth="1"/>
    <col min="7440" max="7679" width="9.140625" style="2"/>
    <col min="7680" max="7680" width="13.5703125" style="2" customWidth="1"/>
    <col min="7681" max="7681" width="11.5703125" style="2" customWidth="1"/>
    <col min="7682" max="7682" width="9.140625" style="2"/>
    <col min="7683" max="7684" width="12.5703125" style="2" bestFit="1" customWidth="1"/>
    <col min="7685" max="7689" width="9.140625" style="2"/>
    <col min="7690" max="7690" width="10.7109375" style="2" bestFit="1" customWidth="1"/>
    <col min="7691" max="7691" width="27" style="2" bestFit="1" customWidth="1"/>
    <col min="7692" max="7692" width="19.5703125" style="2" customWidth="1"/>
    <col min="7693" max="7693" width="14" style="2" customWidth="1"/>
    <col min="7694" max="7694" width="13.140625" style="2" customWidth="1"/>
    <col min="7695" max="7695" width="13" style="2" customWidth="1"/>
    <col min="7696" max="7935" width="9.140625" style="2"/>
    <col min="7936" max="7936" width="13.5703125" style="2" customWidth="1"/>
    <col min="7937" max="7937" width="11.5703125" style="2" customWidth="1"/>
    <col min="7938" max="7938" width="9.140625" style="2"/>
    <col min="7939" max="7940" width="12.5703125" style="2" bestFit="1" customWidth="1"/>
    <col min="7941" max="7945" width="9.140625" style="2"/>
    <col min="7946" max="7946" width="10.7109375" style="2" bestFit="1" customWidth="1"/>
    <col min="7947" max="7947" width="27" style="2" bestFit="1" customWidth="1"/>
    <col min="7948" max="7948" width="19.5703125" style="2" customWidth="1"/>
    <col min="7949" max="7949" width="14" style="2" customWidth="1"/>
    <col min="7950" max="7950" width="13.140625" style="2" customWidth="1"/>
    <col min="7951" max="7951" width="13" style="2" customWidth="1"/>
    <col min="7952" max="8191" width="9.140625" style="2"/>
    <col min="8192" max="8192" width="13.5703125" style="2" customWidth="1"/>
    <col min="8193" max="8193" width="11.5703125" style="2" customWidth="1"/>
    <col min="8194" max="8194" width="9.140625" style="2"/>
    <col min="8195" max="8196" width="12.5703125" style="2" bestFit="1" customWidth="1"/>
    <col min="8197" max="8201" width="9.140625" style="2"/>
    <col min="8202" max="8202" width="10.7109375" style="2" bestFit="1" customWidth="1"/>
    <col min="8203" max="8203" width="27" style="2" bestFit="1" customWidth="1"/>
    <col min="8204" max="8204" width="19.5703125" style="2" customWidth="1"/>
    <col min="8205" max="8205" width="14" style="2" customWidth="1"/>
    <col min="8206" max="8206" width="13.140625" style="2" customWidth="1"/>
    <col min="8207" max="8207" width="13" style="2" customWidth="1"/>
    <col min="8208" max="8447" width="9.140625" style="2"/>
    <col min="8448" max="8448" width="13.5703125" style="2" customWidth="1"/>
    <col min="8449" max="8449" width="11.5703125" style="2" customWidth="1"/>
    <col min="8450" max="8450" width="9.140625" style="2"/>
    <col min="8451" max="8452" width="12.5703125" style="2" bestFit="1" customWidth="1"/>
    <col min="8453" max="8457" width="9.140625" style="2"/>
    <col min="8458" max="8458" width="10.7109375" style="2" bestFit="1" customWidth="1"/>
    <col min="8459" max="8459" width="27" style="2" bestFit="1" customWidth="1"/>
    <col min="8460" max="8460" width="19.5703125" style="2" customWidth="1"/>
    <col min="8461" max="8461" width="14" style="2" customWidth="1"/>
    <col min="8462" max="8462" width="13.140625" style="2" customWidth="1"/>
    <col min="8463" max="8463" width="13" style="2" customWidth="1"/>
    <col min="8464" max="8703" width="9.140625" style="2"/>
    <col min="8704" max="8704" width="13.5703125" style="2" customWidth="1"/>
    <col min="8705" max="8705" width="11.5703125" style="2" customWidth="1"/>
    <col min="8706" max="8706" width="9.140625" style="2"/>
    <col min="8707" max="8708" width="12.5703125" style="2" bestFit="1" customWidth="1"/>
    <col min="8709" max="8713" width="9.140625" style="2"/>
    <col min="8714" max="8714" width="10.7109375" style="2" bestFit="1" customWidth="1"/>
    <col min="8715" max="8715" width="27" style="2" bestFit="1" customWidth="1"/>
    <col min="8716" max="8716" width="19.5703125" style="2" customWidth="1"/>
    <col min="8717" max="8717" width="14" style="2" customWidth="1"/>
    <col min="8718" max="8718" width="13.140625" style="2" customWidth="1"/>
    <col min="8719" max="8719" width="13" style="2" customWidth="1"/>
    <col min="8720" max="8959" width="9.140625" style="2"/>
    <col min="8960" max="8960" width="13.5703125" style="2" customWidth="1"/>
    <col min="8961" max="8961" width="11.5703125" style="2" customWidth="1"/>
    <col min="8962" max="8962" width="9.140625" style="2"/>
    <col min="8963" max="8964" width="12.5703125" style="2" bestFit="1" customWidth="1"/>
    <col min="8965" max="8969" width="9.140625" style="2"/>
    <col min="8970" max="8970" width="10.7109375" style="2" bestFit="1" customWidth="1"/>
    <col min="8971" max="8971" width="27" style="2" bestFit="1" customWidth="1"/>
    <col min="8972" max="8972" width="19.5703125" style="2" customWidth="1"/>
    <col min="8973" max="8973" width="14" style="2" customWidth="1"/>
    <col min="8974" max="8974" width="13.140625" style="2" customWidth="1"/>
    <col min="8975" max="8975" width="13" style="2" customWidth="1"/>
    <col min="8976" max="9215" width="9.140625" style="2"/>
    <col min="9216" max="9216" width="13.5703125" style="2" customWidth="1"/>
    <col min="9217" max="9217" width="11.5703125" style="2" customWidth="1"/>
    <col min="9218" max="9218" width="9.140625" style="2"/>
    <col min="9219" max="9220" width="12.5703125" style="2" bestFit="1" customWidth="1"/>
    <col min="9221" max="9225" width="9.140625" style="2"/>
    <col min="9226" max="9226" width="10.7109375" style="2" bestFit="1" customWidth="1"/>
    <col min="9227" max="9227" width="27" style="2" bestFit="1" customWidth="1"/>
    <col min="9228" max="9228" width="19.5703125" style="2" customWidth="1"/>
    <col min="9229" max="9229" width="14" style="2" customWidth="1"/>
    <col min="9230" max="9230" width="13.140625" style="2" customWidth="1"/>
    <col min="9231" max="9231" width="13" style="2" customWidth="1"/>
    <col min="9232" max="9471" width="9.140625" style="2"/>
    <col min="9472" max="9472" width="13.5703125" style="2" customWidth="1"/>
    <col min="9473" max="9473" width="11.5703125" style="2" customWidth="1"/>
    <col min="9474" max="9474" width="9.140625" style="2"/>
    <col min="9475" max="9476" width="12.5703125" style="2" bestFit="1" customWidth="1"/>
    <col min="9477" max="9481" width="9.140625" style="2"/>
    <col min="9482" max="9482" width="10.7109375" style="2" bestFit="1" customWidth="1"/>
    <col min="9483" max="9483" width="27" style="2" bestFit="1" customWidth="1"/>
    <col min="9484" max="9484" width="19.5703125" style="2" customWidth="1"/>
    <col min="9485" max="9485" width="14" style="2" customWidth="1"/>
    <col min="9486" max="9486" width="13.140625" style="2" customWidth="1"/>
    <col min="9487" max="9487" width="13" style="2" customWidth="1"/>
    <col min="9488" max="9727" width="9.140625" style="2"/>
    <col min="9728" max="9728" width="13.5703125" style="2" customWidth="1"/>
    <col min="9729" max="9729" width="11.5703125" style="2" customWidth="1"/>
    <col min="9730" max="9730" width="9.140625" style="2"/>
    <col min="9731" max="9732" width="12.5703125" style="2" bestFit="1" customWidth="1"/>
    <col min="9733" max="9737" width="9.140625" style="2"/>
    <col min="9738" max="9738" width="10.7109375" style="2" bestFit="1" customWidth="1"/>
    <col min="9739" max="9739" width="27" style="2" bestFit="1" customWidth="1"/>
    <col min="9740" max="9740" width="19.5703125" style="2" customWidth="1"/>
    <col min="9741" max="9741" width="14" style="2" customWidth="1"/>
    <col min="9742" max="9742" width="13.140625" style="2" customWidth="1"/>
    <col min="9743" max="9743" width="13" style="2" customWidth="1"/>
    <col min="9744" max="9983" width="9.140625" style="2"/>
    <col min="9984" max="9984" width="13.5703125" style="2" customWidth="1"/>
    <col min="9985" max="9985" width="11.5703125" style="2" customWidth="1"/>
    <col min="9986" max="9986" width="9.140625" style="2"/>
    <col min="9987" max="9988" width="12.5703125" style="2" bestFit="1" customWidth="1"/>
    <col min="9989" max="9993" width="9.140625" style="2"/>
    <col min="9994" max="9994" width="10.7109375" style="2" bestFit="1" customWidth="1"/>
    <col min="9995" max="9995" width="27" style="2" bestFit="1" customWidth="1"/>
    <col min="9996" max="9996" width="19.5703125" style="2" customWidth="1"/>
    <col min="9997" max="9997" width="14" style="2" customWidth="1"/>
    <col min="9998" max="9998" width="13.140625" style="2" customWidth="1"/>
    <col min="9999" max="9999" width="13" style="2" customWidth="1"/>
    <col min="10000" max="10239" width="9.140625" style="2"/>
    <col min="10240" max="10240" width="13.5703125" style="2" customWidth="1"/>
    <col min="10241" max="10241" width="11.5703125" style="2" customWidth="1"/>
    <col min="10242" max="10242" width="9.140625" style="2"/>
    <col min="10243" max="10244" width="12.5703125" style="2" bestFit="1" customWidth="1"/>
    <col min="10245" max="10249" width="9.140625" style="2"/>
    <col min="10250" max="10250" width="10.7109375" style="2" bestFit="1" customWidth="1"/>
    <col min="10251" max="10251" width="27" style="2" bestFit="1" customWidth="1"/>
    <col min="10252" max="10252" width="19.5703125" style="2" customWidth="1"/>
    <col min="10253" max="10253" width="14" style="2" customWidth="1"/>
    <col min="10254" max="10254" width="13.140625" style="2" customWidth="1"/>
    <col min="10255" max="10255" width="13" style="2" customWidth="1"/>
    <col min="10256" max="10495" width="9.140625" style="2"/>
    <col min="10496" max="10496" width="13.5703125" style="2" customWidth="1"/>
    <col min="10497" max="10497" width="11.5703125" style="2" customWidth="1"/>
    <col min="10498" max="10498" width="9.140625" style="2"/>
    <col min="10499" max="10500" width="12.5703125" style="2" bestFit="1" customWidth="1"/>
    <col min="10501" max="10505" width="9.140625" style="2"/>
    <col min="10506" max="10506" width="10.7109375" style="2" bestFit="1" customWidth="1"/>
    <col min="10507" max="10507" width="27" style="2" bestFit="1" customWidth="1"/>
    <col min="10508" max="10508" width="19.5703125" style="2" customWidth="1"/>
    <col min="10509" max="10509" width="14" style="2" customWidth="1"/>
    <col min="10510" max="10510" width="13.140625" style="2" customWidth="1"/>
    <col min="10511" max="10511" width="13" style="2" customWidth="1"/>
    <col min="10512" max="10751" width="9.140625" style="2"/>
    <col min="10752" max="10752" width="13.5703125" style="2" customWidth="1"/>
    <col min="10753" max="10753" width="11.5703125" style="2" customWidth="1"/>
    <col min="10754" max="10754" width="9.140625" style="2"/>
    <col min="10755" max="10756" width="12.5703125" style="2" bestFit="1" customWidth="1"/>
    <col min="10757" max="10761" width="9.140625" style="2"/>
    <col min="10762" max="10762" width="10.7109375" style="2" bestFit="1" customWidth="1"/>
    <col min="10763" max="10763" width="27" style="2" bestFit="1" customWidth="1"/>
    <col min="10764" max="10764" width="19.5703125" style="2" customWidth="1"/>
    <col min="10765" max="10765" width="14" style="2" customWidth="1"/>
    <col min="10766" max="10766" width="13.140625" style="2" customWidth="1"/>
    <col min="10767" max="10767" width="13" style="2" customWidth="1"/>
    <col min="10768" max="11007" width="9.140625" style="2"/>
    <col min="11008" max="11008" width="13.5703125" style="2" customWidth="1"/>
    <col min="11009" max="11009" width="11.5703125" style="2" customWidth="1"/>
    <col min="11010" max="11010" width="9.140625" style="2"/>
    <col min="11011" max="11012" width="12.5703125" style="2" bestFit="1" customWidth="1"/>
    <col min="11013" max="11017" width="9.140625" style="2"/>
    <col min="11018" max="11018" width="10.7109375" style="2" bestFit="1" customWidth="1"/>
    <col min="11019" max="11019" width="27" style="2" bestFit="1" customWidth="1"/>
    <col min="11020" max="11020" width="19.5703125" style="2" customWidth="1"/>
    <col min="11021" max="11021" width="14" style="2" customWidth="1"/>
    <col min="11022" max="11022" width="13.140625" style="2" customWidth="1"/>
    <col min="11023" max="11023" width="13" style="2" customWidth="1"/>
    <col min="11024" max="11263" width="9.140625" style="2"/>
    <col min="11264" max="11264" width="13.5703125" style="2" customWidth="1"/>
    <col min="11265" max="11265" width="11.5703125" style="2" customWidth="1"/>
    <col min="11266" max="11266" width="9.140625" style="2"/>
    <col min="11267" max="11268" width="12.5703125" style="2" bestFit="1" customWidth="1"/>
    <col min="11269" max="11273" width="9.140625" style="2"/>
    <col min="11274" max="11274" width="10.7109375" style="2" bestFit="1" customWidth="1"/>
    <col min="11275" max="11275" width="27" style="2" bestFit="1" customWidth="1"/>
    <col min="11276" max="11276" width="19.5703125" style="2" customWidth="1"/>
    <col min="11277" max="11277" width="14" style="2" customWidth="1"/>
    <col min="11278" max="11278" width="13.140625" style="2" customWidth="1"/>
    <col min="11279" max="11279" width="13" style="2" customWidth="1"/>
    <col min="11280" max="11519" width="9.140625" style="2"/>
    <col min="11520" max="11520" width="13.5703125" style="2" customWidth="1"/>
    <col min="11521" max="11521" width="11.5703125" style="2" customWidth="1"/>
    <col min="11522" max="11522" width="9.140625" style="2"/>
    <col min="11523" max="11524" width="12.5703125" style="2" bestFit="1" customWidth="1"/>
    <col min="11525" max="11529" width="9.140625" style="2"/>
    <col min="11530" max="11530" width="10.7109375" style="2" bestFit="1" customWidth="1"/>
    <col min="11531" max="11531" width="27" style="2" bestFit="1" customWidth="1"/>
    <col min="11532" max="11532" width="19.5703125" style="2" customWidth="1"/>
    <col min="11533" max="11533" width="14" style="2" customWidth="1"/>
    <col min="11534" max="11534" width="13.140625" style="2" customWidth="1"/>
    <col min="11535" max="11535" width="13" style="2" customWidth="1"/>
    <col min="11536" max="11775" width="9.140625" style="2"/>
    <col min="11776" max="11776" width="13.5703125" style="2" customWidth="1"/>
    <col min="11777" max="11777" width="11.5703125" style="2" customWidth="1"/>
    <col min="11778" max="11778" width="9.140625" style="2"/>
    <col min="11779" max="11780" width="12.5703125" style="2" bestFit="1" customWidth="1"/>
    <col min="11781" max="11785" width="9.140625" style="2"/>
    <col min="11786" max="11786" width="10.7109375" style="2" bestFit="1" customWidth="1"/>
    <col min="11787" max="11787" width="27" style="2" bestFit="1" customWidth="1"/>
    <col min="11788" max="11788" width="19.5703125" style="2" customWidth="1"/>
    <col min="11789" max="11789" width="14" style="2" customWidth="1"/>
    <col min="11790" max="11790" width="13.140625" style="2" customWidth="1"/>
    <col min="11791" max="11791" width="13" style="2" customWidth="1"/>
    <col min="11792" max="12031" width="9.140625" style="2"/>
    <col min="12032" max="12032" width="13.5703125" style="2" customWidth="1"/>
    <col min="12033" max="12033" width="11.5703125" style="2" customWidth="1"/>
    <col min="12034" max="12034" width="9.140625" style="2"/>
    <col min="12035" max="12036" width="12.5703125" style="2" bestFit="1" customWidth="1"/>
    <col min="12037" max="12041" width="9.140625" style="2"/>
    <col min="12042" max="12042" width="10.7109375" style="2" bestFit="1" customWidth="1"/>
    <col min="12043" max="12043" width="27" style="2" bestFit="1" customWidth="1"/>
    <col min="12044" max="12044" width="19.5703125" style="2" customWidth="1"/>
    <col min="12045" max="12045" width="14" style="2" customWidth="1"/>
    <col min="12046" max="12046" width="13.140625" style="2" customWidth="1"/>
    <col min="12047" max="12047" width="13" style="2" customWidth="1"/>
    <col min="12048" max="12287" width="9.140625" style="2"/>
    <col min="12288" max="12288" width="13.5703125" style="2" customWidth="1"/>
    <col min="12289" max="12289" width="11.5703125" style="2" customWidth="1"/>
    <col min="12290" max="12290" width="9.140625" style="2"/>
    <col min="12291" max="12292" width="12.5703125" style="2" bestFit="1" customWidth="1"/>
    <col min="12293" max="12297" width="9.140625" style="2"/>
    <col min="12298" max="12298" width="10.7109375" style="2" bestFit="1" customWidth="1"/>
    <col min="12299" max="12299" width="27" style="2" bestFit="1" customWidth="1"/>
    <col min="12300" max="12300" width="19.5703125" style="2" customWidth="1"/>
    <col min="12301" max="12301" width="14" style="2" customWidth="1"/>
    <col min="12302" max="12302" width="13.140625" style="2" customWidth="1"/>
    <col min="12303" max="12303" width="13" style="2" customWidth="1"/>
    <col min="12304" max="12543" width="9.140625" style="2"/>
    <col min="12544" max="12544" width="13.5703125" style="2" customWidth="1"/>
    <col min="12545" max="12545" width="11.5703125" style="2" customWidth="1"/>
    <col min="12546" max="12546" width="9.140625" style="2"/>
    <col min="12547" max="12548" width="12.5703125" style="2" bestFit="1" customWidth="1"/>
    <col min="12549" max="12553" width="9.140625" style="2"/>
    <col min="12554" max="12554" width="10.7109375" style="2" bestFit="1" customWidth="1"/>
    <col min="12555" max="12555" width="27" style="2" bestFit="1" customWidth="1"/>
    <col min="12556" max="12556" width="19.5703125" style="2" customWidth="1"/>
    <col min="12557" max="12557" width="14" style="2" customWidth="1"/>
    <col min="12558" max="12558" width="13.140625" style="2" customWidth="1"/>
    <col min="12559" max="12559" width="13" style="2" customWidth="1"/>
    <col min="12560" max="12799" width="9.140625" style="2"/>
    <col min="12800" max="12800" width="13.5703125" style="2" customWidth="1"/>
    <col min="12801" max="12801" width="11.5703125" style="2" customWidth="1"/>
    <col min="12802" max="12802" width="9.140625" style="2"/>
    <col min="12803" max="12804" width="12.5703125" style="2" bestFit="1" customWidth="1"/>
    <col min="12805" max="12809" width="9.140625" style="2"/>
    <col min="12810" max="12810" width="10.7109375" style="2" bestFit="1" customWidth="1"/>
    <col min="12811" max="12811" width="27" style="2" bestFit="1" customWidth="1"/>
    <col min="12812" max="12812" width="19.5703125" style="2" customWidth="1"/>
    <col min="12813" max="12813" width="14" style="2" customWidth="1"/>
    <col min="12814" max="12814" width="13.140625" style="2" customWidth="1"/>
    <col min="12815" max="12815" width="13" style="2" customWidth="1"/>
    <col min="12816" max="13055" width="9.140625" style="2"/>
    <col min="13056" max="13056" width="13.5703125" style="2" customWidth="1"/>
    <col min="13057" max="13057" width="11.5703125" style="2" customWidth="1"/>
    <col min="13058" max="13058" width="9.140625" style="2"/>
    <col min="13059" max="13060" width="12.5703125" style="2" bestFit="1" customWidth="1"/>
    <col min="13061" max="13065" width="9.140625" style="2"/>
    <col min="13066" max="13066" width="10.7109375" style="2" bestFit="1" customWidth="1"/>
    <col min="13067" max="13067" width="27" style="2" bestFit="1" customWidth="1"/>
    <col min="13068" max="13068" width="19.5703125" style="2" customWidth="1"/>
    <col min="13069" max="13069" width="14" style="2" customWidth="1"/>
    <col min="13070" max="13070" width="13.140625" style="2" customWidth="1"/>
    <col min="13071" max="13071" width="13" style="2" customWidth="1"/>
    <col min="13072" max="13311" width="9.140625" style="2"/>
    <col min="13312" max="13312" width="13.5703125" style="2" customWidth="1"/>
    <col min="13313" max="13313" width="11.5703125" style="2" customWidth="1"/>
    <col min="13314" max="13314" width="9.140625" style="2"/>
    <col min="13315" max="13316" width="12.5703125" style="2" bestFit="1" customWidth="1"/>
    <col min="13317" max="13321" width="9.140625" style="2"/>
    <col min="13322" max="13322" width="10.7109375" style="2" bestFit="1" customWidth="1"/>
    <col min="13323" max="13323" width="27" style="2" bestFit="1" customWidth="1"/>
    <col min="13324" max="13324" width="19.5703125" style="2" customWidth="1"/>
    <col min="13325" max="13325" width="14" style="2" customWidth="1"/>
    <col min="13326" max="13326" width="13.140625" style="2" customWidth="1"/>
    <col min="13327" max="13327" width="13" style="2" customWidth="1"/>
    <col min="13328" max="13567" width="9.140625" style="2"/>
    <col min="13568" max="13568" width="13.5703125" style="2" customWidth="1"/>
    <col min="13569" max="13569" width="11.5703125" style="2" customWidth="1"/>
    <col min="13570" max="13570" width="9.140625" style="2"/>
    <col min="13571" max="13572" width="12.5703125" style="2" bestFit="1" customWidth="1"/>
    <col min="13573" max="13577" width="9.140625" style="2"/>
    <col min="13578" max="13578" width="10.7109375" style="2" bestFit="1" customWidth="1"/>
    <col min="13579" max="13579" width="27" style="2" bestFit="1" customWidth="1"/>
    <col min="13580" max="13580" width="19.5703125" style="2" customWidth="1"/>
    <col min="13581" max="13581" width="14" style="2" customWidth="1"/>
    <col min="13582" max="13582" width="13.140625" style="2" customWidth="1"/>
    <col min="13583" max="13583" width="13" style="2" customWidth="1"/>
    <col min="13584" max="13823" width="9.140625" style="2"/>
    <col min="13824" max="13824" width="13.5703125" style="2" customWidth="1"/>
    <col min="13825" max="13825" width="11.5703125" style="2" customWidth="1"/>
    <col min="13826" max="13826" width="9.140625" style="2"/>
    <col min="13827" max="13828" width="12.5703125" style="2" bestFit="1" customWidth="1"/>
    <col min="13829" max="13833" width="9.140625" style="2"/>
    <col min="13834" max="13834" width="10.7109375" style="2" bestFit="1" customWidth="1"/>
    <col min="13835" max="13835" width="27" style="2" bestFit="1" customWidth="1"/>
    <col min="13836" max="13836" width="19.5703125" style="2" customWidth="1"/>
    <col min="13837" max="13837" width="14" style="2" customWidth="1"/>
    <col min="13838" max="13838" width="13.140625" style="2" customWidth="1"/>
    <col min="13839" max="13839" width="13" style="2" customWidth="1"/>
    <col min="13840" max="14079" width="9.140625" style="2"/>
    <col min="14080" max="14080" width="13.5703125" style="2" customWidth="1"/>
    <col min="14081" max="14081" width="11.5703125" style="2" customWidth="1"/>
    <col min="14082" max="14082" width="9.140625" style="2"/>
    <col min="14083" max="14084" width="12.5703125" style="2" bestFit="1" customWidth="1"/>
    <col min="14085" max="14089" width="9.140625" style="2"/>
    <col min="14090" max="14090" width="10.7109375" style="2" bestFit="1" customWidth="1"/>
    <col min="14091" max="14091" width="27" style="2" bestFit="1" customWidth="1"/>
    <col min="14092" max="14092" width="19.5703125" style="2" customWidth="1"/>
    <col min="14093" max="14093" width="14" style="2" customWidth="1"/>
    <col min="14094" max="14094" width="13.140625" style="2" customWidth="1"/>
    <col min="14095" max="14095" width="13" style="2" customWidth="1"/>
    <col min="14096" max="14335" width="9.140625" style="2"/>
    <col min="14336" max="14336" width="13.5703125" style="2" customWidth="1"/>
    <col min="14337" max="14337" width="11.5703125" style="2" customWidth="1"/>
    <col min="14338" max="14338" width="9.140625" style="2"/>
    <col min="14339" max="14340" width="12.5703125" style="2" bestFit="1" customWidth="1"/>
    <col min="14341" max="14345" width="9.140625" style="2"/>
    <col min="14346" max="14346" width="10.7109375" style="2" bestFit="1" customWidth="1"/>
    <col min="14347" max="14347" width="27" style="2" bestFit="1" customWidth="1"/>
    <col min="14348" max="14348" width="19.5703125" style="2" customWidth="1"/>
    <col min="14349" max="14349" width="14" style="2" customWidth="1"/>
    <col min="14350" max="14350" width="13.140625" style="2" customWidth="1"/>
    <col min="14351" max="14351" width="13" style="2" customWidth="1"/>
    <col min="14352" max="14591" width="9.140625" style="2"/>
    <col min="14592" max="14592" width="13.5703125" style="2" customWidth="1"/>
    <col min="14593" max="14593" width="11.5703125" style="2" customWidth="1"/>
    <col min="14594" max="14594" width="9.140625" style="2"/>
    <col min="14595" max="14596" width="12.5703125" style="2" bestFit="1" customWidth="1"/>
    <col min="14597" max="14601" width="9.140625" style="2"/>
    <col min="14602" max="14602" width="10.7109375" style="2" bestFit="1" customWidth="1"/>
    <col min="14603" max="14603" width="27" style="2" bestFit="1" customWidth="1"/>
    <col min="14604" max="14604" width="19.5703125" style="2" customWidth="1"/>
    <col min="14605" max="14605" width="14" style="2" customWidth="1"/>
    <col min="14606" max="14606" width="13.140625" style="2" customWidth="1"/>
    <col min="14607" max="14607" width="13" style="2" customWidth="1"/>
    <col min="14608" max="14847" width="9.140625" style="2"/>
    <col min="14848" max="14848" width="13.5703125" style="2" customWidth="1"/>
    <col min="14849" max="14849" width="11.5703125" style="2" customWidth="1"/>
    <col min="14850" max="14850" width="9.140625" style="2"/>
    <col min="14851" max="14852" width="12.5703125" style="2" bestFit="1" customWidth="1"/>
    <col min="14853" max="14857" width="9.140625" style="2"/>
    <col min="14858" max="14858" width="10.7109375" style="2" bestFit="1" customWidth="1"/>
    <col min="14859" max="14859" width="27" style="2" bestFit="1" customWidth="1"/>
    <col min="14860" max="14860" width="19.5703125" style="2" customWidth="1"/>
    <col min="14861" max="14861" width="14" style="2" customWidth="1"/>
    <col min="14862" max="14862" width="13.140625" style="2" customWidth="1"/>
    <col min="14863" max="14863" width="13" style="2" customWidth="1"/>
    <col min="14864" max="15103" width="9.140625" style="2"/>
    <col min="15104" max="15104" width="13.5703125" style="2" customWidth="1"/>
    <col min="15105" max="15105" width="11.5703125" style="2" customWidth="1"/>
    <col min="15106" max="15106" width="9.140625" style="2"/>
    <col min="15107" max="15108" width="12.5703125" style="2" bestFit="1" customWidth="1"/>
    <col min="15109" max="15113" width="9.140625" style="2"/>
    <col min="15114" max="15114" width="10.7109375" style="2" bestFit="1" customWidth="1"/>
    <col min="15115" max="15115" width="27" style="2" bestFit="1" customWidth="1"/>
    <col min="15116" max="15116" width="19.5703125" style="2" customWidth="1"/>
    <col min="15117" max="15117" width="14" style="2" customWidth="1"/>
    <col min="15118" max="15118" width="13.140625" style="2" customWidth="1"/>
    <col min="15119" max="15119" width="13" style="2" customWidth="1"/>
    <col min="15120" max="15359" width="9.140625" style="2"/>
    <col min="15360" max="15360" width="13.5703125" style="2" customWidth="1"/>
    <col min="15361" max="15361" width="11.5703125" style="2" customWidth="1"/>
    <col min="15362" max="15362" width="9.140625" style="2"/>
    <col min="15363" max="15364" width="12.5703125" style="2" bestFit="1" customWidth="1"/>
    <col min="15365" max="15369" width="9.140625" style="2"/>
    <col min="15370" max="15370" width="10.7109375" style="2" bestFit="1" customWidth="1"/>
    <col min="15371" max="15371" width="27" style="2" bestFit="1" customWidth="1"/>
    <col min="15372" max="15372" width="19.5703125" style="2" customWidth="1"/>
    <col min="15373" max="15373" width="14" style="2" customWidth="1"/>
    <col min="15374" max="15374" width="13.140625" style="2" customWidth="1"/>
    <col min="15375" max="15375" width="13" style="2" customWidth="1"/>
    <col min="15376" max="15615" width="9.140625" style="2"/>
    <col min="15616" max="15616" width="13.5703125" style="2" customWidth="1"/>
    <col min="15617" max="15617" width="11.5703125" style="2" customWidth="1"/>
    <col min="15618" max="15618" width="9.140625" style="2"/>
    <col min="15619" max="15620" width="12.5703125" style="2" bestFit="1" customWidth="1"/>
    <col min="15621" max="15625" width="9.140625" style="2"/>
    <col min="15626" max="15626" width="10.7109375" style="2" bestFit="1" customWidth="1"/>
    <col min="15627" max="15627" width="27" style="2" bestFit="1" customWidth="1"/>
    <col min="15628" max="15628" width="19.5703125" style="2" customWidth="1"/>
    <col min="15629" max="15629" width="14" style="2" customWidth="1"/>
    <col min="15630" max="15630" width="13.140625" style="2" customWidth="1"/>
    <col min="15631" max="15631" width="13" style="2" customWidth="1"/>
    <col min="15632" max="15871" width="9.140625" style="2"/>
    <col min="15872" max="15872" width="13.5703125" style="2" customWidth="1"/>
    <col min="15873" max="15873" width="11.5703125" style="2" customWidth="1"/>
    <col min="15874" max="15874" width="9.140625" style="2"/>
    <col min="15875" max="15876" width="12.5703125" style="2" bestFit="1" customWidth="1"/>
    <col min="15877" max="15881" width="9.140625" style="2"/>
    <col min="15882" max="15882" width="10.7109375" style="2" bestFit="1" customWidth="1"/>
    <col min="15883" max="15883" width="27" style="2" bestFit="1" customWidth="1"/>
    <col min="15884" max="15884" width="19.5703125" style="2" customWidth="1"/>
    <col min="15885" max="15885" width="14" style="2" customWidth="1"/>
    <col min="15886" max="15886" width="13.140625" style="2" customWidth="1"/>
    <col min="15887" max="15887" width="13" style="2" customWidth="1"/>
    <col min="15888" max="16127" width="9.140625" style="2"/>
    <col min="16128" max="16128" width="13.5703125" style="2" customWidth="1"/>
    <col min="16129" max="16129" width="11.5703125" style="2" customWidth="1"/>
    <col min="16130" max="16130" width="9.140625" style="2"/>
    <col min="16131" max="16132" width="12.5703125" style="2" bestFit="1" customWidth="1"/>
    <col min="16133" max="16137" width="9.140625" style="2"/>
    <col min="16138" max="16138" width="10.7109375" style="2" bestFit="1" customWidth="1"/>
    <col min="16139" max="16139" width="27" style="2" bestFit="1" customWidth="1"/>
    <col min="16140" max="16140" width="19.5703125" style="2" customWidth="1"/>
    <col min="16141" max="16141" width="14" style="2" customWidth="1"/>
    <col min="16142" max="16142" width="13.140625" style="2" customWidth="1"/>
    <col min="16143" max="16143" width="13" style="2" customWidth="1"/>
    <col min="16144" max="16384" width="9.140625" style="2"/>
  </cols>
  <sheetData>
    <row r="1" spans="1:16143" ht="23.25">
      <c r="A1" s="1" t="s">
        <v>0</v>
      </c>
      <c r="D1" s="39" t="s">
        <v>1</v>
      </c>
    </row>
    <row r="2" spans="1:16143" ht="15">
      <c r="A2" s="5" t="s">
        <v>2</v>
      </c>
    </row>
    <row r="3" spans="1:16143" ht="15">
      <c r="A3" s="5" t="s">
        <v>3</v>
      </c>
      <c r="C3" s="6" t="s">
        <v>4</v>
      </c>
      <c r="D3" s="2" t="s">
        <v>5</v>
      </c>
      <c r="E3" s="6"/>
      <c r="F3" s="6"/>
      <c r="G3" s="6"/>
      <c r="H3" s="6"/>
      <c r="I3" s="7"/>
    </row>
    <row r="4" spans="1:16143">
      <c r="F4" s="2" t="s">
        <v>6</v>
      </c>
      <c r="G4" s="8">
        <v>0.45</v>
      </c>
    </row>
    <row r="5" spans="1:16143" ht="15.75">
      <c r="C5" s="9" t="s">
        <v>7</v>
      </c>
      <c r="N5" s="6"/>
    </row>
    <row r="6" spans="1:16143" ht="18">
      <c r="G6" s="10"/>
      <c r="J6" s="11" t="s">
        <v>8</v>
      </c>
      <c r="K6" s="11" t="s">
        <v>9</v>
      </c>
    </row>
    <row r="7" spans="1:16143" ht="15">
      <c r="C7" s="12" t="s">
        <v>10</v>
      </c>
      <c r="D7" s="13">
        <v>1039</v>
      </c>
      <c r="F7" s="12" t="s">
        <v>11</v>
      </c>
      <c r="G7" s="14">
        <v>2</v>
      </c>
      <c r="I7" s="10" t="s">
        <v>12</v>
      </c>
      <c r="J7" s="15">
        <f>ROUNDUP(G10*((G8+G9)^2*((D8*(1-D8)+D9*(1-D9))/D10^2)),0)</f>
        <v>746</v>
      </c>
      <c r="K7" s="16">
        <f>ROUNDUP(J7/(1+(J7/D7)),0)</f>
        <v>435</v>
      </c>
    </row>
    <row r="8" spans="1:16143" ht="18">
      <c r="C8" s="17" t="s">
        <v>13</v>
      </c>
      <c r="D8" s="18">
        <v>0.35</v>
      </c>
      <c r="F8" s="12" t="s">
        <v>14</v>
      </c>
      <c r="G8" s="19">
        <f>IF(G7=2,-NORMSINV((1-D12)/2),IF(G7=1,-NORMSINV(1-D12),))</f>
        <v>1.9599639845400536</v>
      </c>
      <c r="I8" s="10" t="s">
        <v>15</v>
      </c>
      <c r="J8" s="20">
        <v>0.1</v>
      </c>
      <c r="K8" s="20">
        <v>0.1</v>
      </c>
    </row>
    <row r="9" spans="1:16143" ht="18">
      <c r="C9" s="17" t="s">
        <v>16</v>
      </c>
      <c r="D9" s="18">
        <v>0.45</v>
      </c>
      <c r="F9" s="12" t="s">
        <v>17</v>
      </c>
      <c r="G9" s="21">
        <f>-NORMSINV(1-D11)</f>
        <v>0.84162123357291474</v>
      </c>
      <c r="I9" s="10" t="s">
        <v>18</v>
      </c>
      <c r="J9" s="22">
        <f>ROUNDUP(J7*(1+J8),0)</f>
        <v>821</v>
      </c>
      <c r="K9" s="23">
        <f>ROUNDUP(K7*(1+K8),0)</f>
        <v>479</v>
      </c>
    </row>
    <row r="10" spans="1:16143" ht="15">
      <c r="C10" s="12" t="s">
        <v>19</v>
      </c>
      <c r="D10" s="24">
        <f>D9-D8</f>
        <v>0.10000000000000003</v>
      </c>
      <c r="F10" s="12" t="s">
        <v>20</v>
      </c>
      <c r="G10" s="25">
        <v>2</v>
      </c>
      <c r="I10" s="10" t="s">
        <v>21</v>
      </c>
      <c r="J10" s="26">
        <v>15</v>
      </c>
      <c r="K10" s="13">
        <v>25</v>
      </c>
    </row>
    <row r="11" spans="1:16143" ht="15">
      <c r="B11" s="2" t="s">
        <v>22</v>
      </c>
      <c r="C11" s="12" t="s">
        <v>23</v>
      </c>
      <c r="D11" s="20">
        <v>0.8</v>
      </c>
      <c r="I11" s="27" t="s">
        <v>24</v>
      </c>
      <c r="J11" s="22">
        <f>IF(J10=0,0,J9/J10)</f>
        <v>54.733333333333334</v>
      </c>
      <c r="K11" s="23">
        <f>IF(K10=0,0,K9/K10)</f>
        <v>19.16</v>
      </c>
    </row>
    <row r="12" spans="1:16143" ht="15">
      <c r="C12" s="12" t="s">
        <v>25</v>
      </c>
      <c r="D12" s="20">
        <v>0.95</v>
      </c>
    </row>
    <row r="13" spans="1:16143" s="4" customFormat="1">
      <c r="A13" s="2"/>
      <c r="B13" s="2" t="s">
        <v>22</v>
      </c>
      <c r="C13" s="2"/>
      <c r="D13" s="2"/>
      <c r="E13" s="2"/>
      <c r="F13" s="2"/>
      <c r="G13" s="2"/>
      <c r="H13" s="2"/>
      <c r="I13" s="3"/>
      <c r="J13" s="2"/>
      <c r="K13" s="2"/>
      <c r="L13" s="2"/>
      <c r="M13" s="2"/>
      <c r="N13" s="2"/>
      <c r="P13" s="2"/>
      <c r="Q13" s="29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</row>
    <row r="14" spans="1:16143" s="4" customFormat="1">
      <c r="A14" s="2"/>
      <c r="B14" s="2"/>
      <c r="C14" s="2"/>
      <c r="D14" s="2"/>
      <c r="E14" s="2"/>
      <c r="F14" s="2"/>
      <c r="G14" s="2"/>
      <c r="H14" s="2"/>
      <c r="I14" s="3"/>
      <c r="J14" s="2"/>
      <c r="K14" s="2"/>
      <c r="L14" s="2"/>
      <c r="M14" s="2"/>
      <c r="N14" s="2"/>
      <c r="P14" s="2"/>
      <c r="Q14" s="29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</row>
    <row r="15" spans="1:16143" s="4" customFormat="1" ht="13.5" thickBot="1">
      <c r="A15" s="2"/>
      <c r="B15" s="2"/>
      <c r="C15" s="37"/>
      <c r="D15" s="37"/>
      <c r="E15" s="37"/>
      <c r="F15" s="37"/>
      <c r="G15" s="37"/>
      <c r="H15" s="37"/>
      <c r="I15" s="38"/>
      <c r="J15" s="37"/>
      <c r="K15" s="37"/>
      <c r="L15" s="37"/>
      <c r="M15" s="2"/>
      <c r="N15" s="2"/>
      <c r="P15" s="2"/>
      <c r="Q15" s="29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</row>
    <row r="16" spans="1:16143" s="4" customFormat="1" ht="15.75">
      <c r="A16" s="2"/>
      <c r="B16" s="2"/>
      <c r="C16" s="9" t="s">
        <v>26</v>
      </c>
      <c r="D16" s="2"/>
      <c r="E16" s="2"/>
      <c r="F16" s="2"/>
      <c r="G16" s="2"/>
      <c r="H16" s="2"/>
      <c r="I16" s="3"/>
      <c r="J16" s="2"/>
      <c r="K16" s="2"/>
      <c r="L16" s="2"/>
      <c r="M16" s="2"/>
      <c r="N16" s="2"/>
      <c r="P16" s="2"/>
      <c r="Q16" s="2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</row>
    <row r="17" spans="1:16143" s="4" customFormat="1">
      <c r="A17" s="2"/>
      <c r="B17" s="2"/>
      <c r="C17" s="2"/>
      <c r="D17" s="2"/>
      <c r="E17" s="2"/>
      <c r="F17" s="2"/>
      <c r="G17" s="2"/>
      <c r="H17" s="2"/>
      <c r="I17" s="3"/>
      <c r="J17" s="2"/>
      <c r="K17" s="2"/>
      <c r="L17" s="2"/>
      <c r="M17" s="2"/>
      <c r="N17" s="2"/>
      <c r="P17" s="2"/>
      <c r="Q17" s="29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</row>
    <row r="18" spans="1:16143" s="4" customFormat="1" ht="15">
      <c r="A18" s="2"/>
      <c r="B18" s="2"/>
      <c r="C18" s="5" t="s">
        <v>27</v>
      </c>
      <c r="D18" s="5"/>
      <c r="E18" s="5"/>
      <c r="F18" s="5"/>
      <c r="G18" s="5"/>
      <c r="H18" s="5"/>
      <c r="I18" s="3"/>
      <c r="J18" s="2"/>
      <c r="K18" s="2"/>
      <c r="L18" s="2"/>
      <c r="M18" s="2"/>
      <c r="N18" s="2"/>
      <c r="P18" s="2"/>
      <c r="Q18" s="29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</row>
    <row r="19" spans="1:16143" s="4" customFormat="1" ht="20.25" customHeight="1">
      <c r="A19" s="2"/>
      <c r="B19" s="2"/>
      <c r="C19" s="5" t="s">
        <v>28</v>
      </c>
      <c r="D19" s="5"/>
      <c r="E19" s="5"/>
      <c r="F19" s="5"/>
      <c r="G19" s="5"/>
      <c r="H19" s="5"/>
      <c r="I19" s="3"/>
      <c r="J19" s="2"/>
      <c r="K19" s="2"/>
      <c r="L19" s="2"/>
      <c r="M19" s="2"/>
      <c r="N19" s="2"/>
      <c r="P19" s="2"/>
      <c r="Q19" s="29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</row>
    <row r="20" spans="1:16143" s="4" customFormat="1" ht="20.25" customHeight="1">
      <c r="A20" s="2"/>
      <c r="B20" s="2"/>
      <c r="C20" s="5" t="s">
        <v>29</v>
      </c>
      <c r="D20" s="5"/>
      <c r="E20" s="5"/>
      <c r="F20" s="5"/>
      <c r="G20" s="5"/>
      <c r="H20" s="5"/>
      <c r="I20" s="3"/>
      <c r="J20" s="2"/>
      <c r="K20" s="2"/>
      <c r="L20" s="2"/>
      <c r="M20" s="2"/>
      <c r="N20" s="2"/>
      <c r="P20" s="2"/>
      <c r="Q20" s="29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</row>
    <row r="21" spans="1:16143" s="4" customFormat="1" ht="21" customHeight="1">
      <c r="A21" s="2"/>
      <c r="B21" s="2"/>
      <c r="C21" s="5" t="s">
        <v>30</v>
      </c>
      <c r="D21" s="5"/>
      <c r="E21" s="5"/>
      <c r="F21" s="5"/>
      <c r="G21" s="5"/>
      <c r="H21" s="5"/>
      <c r="I21" s="3"/>
      <c r="J21" s="2"/>
      <c r="K21" s="2"/>
      <c r="L21" s="2"/>
      <c r="M21" s="2"/>
      <c r="N21" s="2"/>
      <c r="P21" s="2"/>
      <c r="Q21" s="29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</row>
    <row r="22" spans="1:16143" s="4" customFormat="1" ht="15">
      <c r="A22" s="2"/>
      <c r="B22" s="2"/>
      <c r="C22" s="5" t="s">
        <v>31</v>
      </c>
      <c r="D22" s="5"/>
      <c r="E22" s="5"/>
      <c r="F22" s="5"/>
      <c r="G22" s="5"/>
      <c r="H22" s="5"/>
      <c r="I22" s="3"/>
      <c r="J22" s="2"/>
      <c r="K22" s="2"/>
      <c r="L22" s="2"/>
      <c r="M22" s="2"/>
      <c r="N22" s="2"/>
      <c r="P22" s="2"/>
      <c r="Q22" s="29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</row>
    <row r="23" spans="1:16143" s="4" customFormat="1" ht="15">
      <c r="A23" s="2"/>
      <c r="B23" s="2"/>
      <c r="C23" s="5" t="s">
        <v>32</v>
      </c>
      <c r="D23" s="5"/>
      <c r="E23" s="5"/>
      <c r="F23" s="5"/>
      <c r="G23" s="5"/>
      <c r="H23" s="5"/>
      <c r="I23" s="3"/>
      <c r="J23" s="2"/>
      <c r="K23" s="2"/>
      <c r="L23" s="2"/>
      <c r="M23" s="2"/>
      <c r="N23" s="2"/>
      <c r="P23" s="2"/>
      <c r="Q23" s="29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</row>
    <row r="24" spans="1:16143" s="4" customFormat="1" ht="15">
      <c r="A24" s="2"/>
      <c r="B24" s="2"/>
      <c r="C24" s="5" t="s">
        <v>33</v>
      </c>
      <c r="D24" s="5"/>
      <c r="E24" s="5"/>
      <c r="F24" s="5"/>
      <c r="G24" s="5"/>
      <c r="H24" s="5"/>
      <c r="I24" s="3"/>
      <c r="J24" s="2"/>
      <c r="K24" s="2"/>
      <c r="L24" s="2"/>
      <c r="M24" s="2"/>
      <c r="N24" s="2"/>
      <c r="P24" s="2"/>
      <c r="Q24" s="29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</row>
    <row r="25" spans="1:16143" s="4" customFormat="1" ht="15">
      <c r="A25" s="2"/>
      <c r="B25" s="2"/>
      <c r="C25" s="5" t="s">
        <v>34</v>
      </c>
      <c r="D25" s="5"/>
      <c r="E25" s="5"/>
      <c r="F25" s="5"/>
      <c r="G25" s="5"/>
      <c r="H25" s="5"/>
      <c r="I25" s="3"/>
      <c r="J25" s="2"/>
      <c r="K25" s="2"/>
      <c r="L25" s="2"/>
      <c r="M25" s="2"/>
      <c r="N25" s="2"/>
      <c r="P25" s="2"/>
      <c r="Q25" s="29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</row>
    <row r="26" spans="1:16143" s="4" customFormat="1" ht="15">
      <c r="A26" s="2"/>
      <c r="B26" s="2"/>
      <c r="C26" s="5" t="s">
        <v>35</v>
      </c>
      <c r="D26" s="5"/>
      <c r="E26" s="5"/>
      <c r="F26" s="5"/>
      <c r="G26" s="5"/>
      <c r="H26" s="5"/>
      <c r="I26" s="3"/>
      <c r="J26" s="2"/>
      <c r="K26" s="2"/>
      <c r="L26" s="2"/>
      <c r="M26" s="2"/>
      <c r="N26" s="2"/>
      <c r="P26" s="2"/>
      <c r="Q26" s="29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</row>
    <row r="27" spans="1:16143" s="4" customFormat="1" ht="15">
      <c r="A27" s="2"/>
      <c r="B27" s="2"/>
      <c r="C27" s="5" t="s">
        <v>36</v>
      </c>
      <c r="D27" s="5"/>
      <c r="E27" s="5"/>
      <c r="F27" s="5"/>
      <c r="G27" s="5"/>
      <c r="H27" s="5"/>
      <c r="I27" s="3"/>
      <c r="J27" s="2"/>
      <c r="K27" s="2"/>
      <c r="L27" s="2"/>
      <c r="M27" s="2"/>
      <c r="N27" s="2"/>
      <c r="P27" s="2"/>
      <c r="Q27" s="29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</row>
    <row r="28" spans="1:16143" s="4" customFormat="1" ht="15">
      <c r="A28" s="2"/>
      <c r="B28" s="2"/>
      <c r="C28" s="5"/>
      <c r="D28" s="5"/>
      <c r="E28" s="5"/>
      <c r="F28" s="5"/>
      <c r="G28" s="5"/>
      <c r="H28" s="5"/>
      <c r="I28" s="3"/>
      <c r="J28" s="2"/>
      <c r="K28" s="2"/>
      <c r="L28" s="2"/>
      <c r="M28" s="2"/>
      <c r="N28" s="2"/>
      <c r="P28" s="2"/>
      <c r="Q28" s="29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</row>
    <row r="29" spans="1:16143" s="4" customFormat="1" ht="15.75" thickBot="1">
      <c r="A29" s="2"/>
      <c r="B29" s="2"/>
      <c r="C29" s="40"/>
      <c r="D29" s="40"/>
      <c r="E29" s="40"/>
      <c r="F29" s="40"/>
      <c r="G29" s="40"/>
      <c r="H29" s="40"/>
      <c r="I29" s="38"/>
      <c r="J29" s="37"/>
      <c r="K29" s="37"/>
      <c r="L29" s="2"/>
      <c r="M29" s="2"/>
      <c r="N29" s="2"/>
      <c r="P29" s="2"/>
      <c r="Q29" s="29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</row>
    <row r="30" spans="1:16143" s="4" customFormat="1">
      <c r="A30" s="2"/>
      <c r="B30" s="2"/>
      <c r="C30" s="2"/>
      <c r="D30" s="2"/>
      <c r="E30" s="2"/>
      <c r="F30" s="2"/>
      <c r="G30" s="2"/>
      <c r="H30" s="2"/>
      <c r="I30" s="3"/>
      <c r="J30" s="2"/>
      <c r="K30" s="2"/>
      <c r="L30" s="2"/>
      <c r="M30" s="2"/>
      <c r="N30" s="2"/>
      <c r="P30" s="2"/>
      <c r="Q30" s="29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</row>
    <row r="31" spans="1:16143" s="4" customFormat="1">
      <c r="A31" s="2"/>
      <c r="B31" s="2"/>
      <c r="C31" s="2" t="s">
        <v>37</v>
      </c>
      <c r="D31" s="2" t="s">
        <v>38</v>
      </c>
      <c r="E31" s="2"/>
      <c r="F31" s="2"/>
      <c r="G31" s="2"/>
      <c r="H31" s="2"/>
      <c r="I31" s="3"/>
      <c r="J31" s="2"/>
      <c r="K31" s="2"/>
      <c r="L31" s="2"/>
      <c r="M31" s="2"/>
      <c r="N31" s="2"/>
      <c r="P31" s="2"/>
      <c r="Q31" s="29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</row>
    <row r="32" spans="1:16143" s="4" customFormat="1" ht="18">
      <c r="A32" s="2"/>
      <c r="B32" s="2"/>
      <c r="C32" s="35" t="s">
        <v>13</v>
      </c>
      <c r="D32" s="2" t="s">
        <v>39</v>
      </c>
      <c r="E32" s="2"/>
      <c r="F32" s="2"/>
      <c r="G32" s="2"/>
      <c r="H32" s="2"/>
      <c r="I32" s="3"/>
      <c r="J32" s="2"/>
      <c r="K32" s="2"/>
      <c r="L32" s="2"/>
      <c r="M32" s="2"/>
      <c r="N32" s="2"/>
      <c r="P32" s="2"/>
      <c r="Q32" s="29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</row>
    <row r="33" spans="1:16143" s="4" customFormat="1" ht="18">
      <c r="A33" s="2"/>
      <c r="B33" s="2"/>
      <c r="C33" s="17" t="s">
        <v>16</v>
      </c>
      <c r="D33" s="2" t="s">
        <v>40</v>
      </c>
      <c r="E33" s="2"/>
      <c r="F33" s="2"/>
      <c r="G33" s="2"/>
      <c r="H33" s="2"/>
      <c r="I33" s="3"/>
      <c r="J33" s="2"/>
      <c r="K33" s="2"/>
      <c r="L33" s="2"/>
      <c r="M33" s="2"/>
      <c r="N33" s="2"/>
      <c r="P33" s="2"/>
      <c r="Q33" s="29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</row>
    <row r="34" spans="1:16143" s="4" customFormat="1">
      <c r="A34" s="2"/>
      <c r="B34" s="2"/>
      <c r="C34" s="2" t="s">
        <v>41</v>
      </c>
      <c r="D34" s="2" t="s">
        <v>42</v>
      </c>
      <c r="E34" s="2"/>
      <c r="F34" s="2"/>
      <c r="G34" s="2"/>
      <c r="H34" s="2"/>
      <c r="I34" s="3"/>
      <c r="J34" s="2"/>
      <c r="K34" s="2"/>
      <c r="L34" s="2"/>
      <c r="M34" s="2"/>
      <c r="N34" s="2"/>
      <c r="P34" s="2"/>
      <c r="Q34" s="29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</row>
    <row r="35" spans="1:16143" s="4" customFormat="1" ht="15">
      <c r="A35" s="2"/>
      <c r="B35" s="2"/>
      <c r="C35" s="12" t="s">
        <v>23</v>
      </c>
      <c r="D35" s="2" t="s">
        <v>43</v>
      </c>
      <c r="E35" s="2"/>
      <c r="F35" s="2"/>
      <c r="G35" s="2"/>
      <c r="H35" s="2"/>
      <c r="I35" s="3"/>
      <c r="J35" s="2"/>
      <c r="K35" s="2"/>
      <c r="L35" s="2"/>
      <c r="M35" s="2"/>
      <c r="N35" s="2"/>
      <c r="P35" s="2"/>
      <c r="Q35" s="29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</row>
    <row r="36" spans="1:16143" s="4" customFormat="1">
      <c r="A36" s="2"/>
      <c r="B36" s="2"/>
      <c r="C36" s="2"/>
      <c r="D36" s="2" t="s">
        <v>44</v>
      </c>
      <c r="E36" s="2"/>
      <c r="F36" s="2"/>
      <c r="G36" s="2"/>
      <c r="H36" s="2"/>
      <c r="I36" s="3"/>
      <c r="J36" s="2"/>
      <c r="K36" s="2"/>
      <c r="L36" s="2"/>
      <c r="M36" s="2"/>
      <c r="N36" s="2"/>
      <c r="P36" s="2"/>
      <c r="Q36" s="29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</row>
    <row r="37" spans="1:16143" s="4" customFormat="1" ht="15">
      <c r="A37" s="2"/>
      <c r="B37" s="2"/>
      <c r="C37" s="12" t="s">
        <v>25</v>
      </c>
      <c r="D37" s="2" t="s">
        <v>45</v>
      </c>
      <c r="E37" s="2"/>
      <c r="F37" s="2"/>
      <c r="G37" s="2"/>
      <c r="H37" s="2"/>
      <c r="I37" s="3"/>
      <c r="J37" s="2"/>
      <c r="K37" s="2"/>
      <c r="L37" s="2"/>
      <c r="M37" s="2"/>
      <c r="N37" s="2"/>
      <c r="P37" s="2"/>
      <c r="Q37" s="29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</row>
    <row r="38" spans="1:16143" s="4" customFormat="1">
      <c r="A38" s="2"/>
      <c r="B38" s="2"/>
      <c r="C38" s="2" t="s">
        <v>46</v>
      </c>
      <c r="D38" s="2" t="s">
        <v>47</v>
      </c>
      <c r="E38" s="2"/>
      <c r="F38" s="2"/>
      <c r="G38" s="2"/>
      <c r="H38" s="2"/>
      <c r="I38" s="3"/>
      <c r="J38" s="2"/>
      <c r="K38" s="2"/>
      <c r="L38" s="2"/>
      <c r="M38" s="2"/>
      <c r="N38" s="2"/>
      <c r="P38" s="2"/>
      <c r="Q38" s="29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</row>
    <row r="39" spans="1:16143" s="4" customFormat="1" ht="15">
      <c r="A39" s="2"/>
      <c r="B39" s="2"/>
      <c r="C39" s="2" t="s">
        <v>48</v>
      </c>
      <c r="D39" s="36" t="s">
        <v>49</v>
      </c>
      <c r="E39" s="2"/>
      <c r="F39" s="2"/>
      <c r="G39" s="2"/>
      <c r="H39" s="2"/>
      <c r="I39" s="3"/>
      <c r="J39" s="2"/>
      <c r="K39" s="2"/>
      <c r="L39" s="2"/>
      <c r="M39" s="2"/>
      <c r="N39" s="2"/>
      <c r="P39" s="2"/>
      <c r="Q39" s="29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</row>
    <row r="40" spans="1:16143" s="4" customFormat="1">
      <c r="A40" s="2"/>
      <c r="B40" s="2"/>
      <c r="C40" s="2" t="s">
        <v>20</v>
      </c>
      <c r="D40" s="2" t="s">
        <v>50</v>
      </c>
      <c r="E40" s="2"/>
      <c r="F40" s="2"/>
      <c r="G40" s="2"/>
      <c r="H40" s="2"/>
      <c r="I40" s="3"/>
      <c r="J40" s="2"/>
      <c r="K40" s="2"/>
      <c r="L40" s="2"/>
      <c r="M40" s="2"/>
      <c r="N40" s="2"/>
      <c r="P40" s="2"/>
      <c r="Q40" s="29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</row>
    <row r="41" spans="1:16143" s="4" customFormat="1">
      <c r="A41" s="2"/>
      <c r="B41" s="2"/>
      <c r="C41" s="2" t="s">
        <v>51</v>
      </c>
      <c r="D41" s="2" t="s">
        <v>52</v>
      </c>
      <c r="E41" s="2"/>
      <c r="F41" s="2"/>
      <c r="G41" s="2"/>
      <c r="H41" s="2"/>
      <c r="I41" s="3"/>
      <c r="J41" s="2"/>
      <c r="K41" s="2"/>
      <c r="L41" s="2"/>
      <c r="M41" s="2"/>
      <c r="N41" s="2"/>
      <c r="P41" s="2"/>
      <c r="Q41" s="29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</row>
    <row r="42" spans="1:16143" s="4" customFormat="1" ht="18">
      <c r="A42" s="2"/>
      <c r="B42" s="2"/>
      <c r="C42" s="10" t="s">
        <v>18</v>
      </c>
      <c r="D42" s="2" t="s">
        <v>53</v>
      </c>
      <c r="E42" s="2"/>
      <c r="F42" s="2"/>
      <c r="G42" s="2"/>
      <c r="H42" s="2"/>
      <c r="I42" s="3"/>
      <c r="J42" s="2"/>
      <c r="K42" s="2"/>
      <c r="L42" s="2"/>
      <c r="M42" s="2"/>
      <c r="N42" s="2"/>
      <c r="P42" s="2"/>
      <c r="Q42" s="29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</row>
    <row r="43" spans="1:16143" s="4" customFormat="1" ht="15">
      <c r="A43" s="2"/>
      <c r="B43" s="2"/>
      <c r="C43" s="10" t="s">
        <v>21</v>
      </c>
      <c r="D43" s="2" t="s">
        <v>54</v>
      </c>
      <c r="E43" s="2"/>
      <c r="F43" s="2"/>
      <c r="G43" s="2"/>
      <c r="H43" s="2"/>
      <c r="I43" s="3"/>
      <c r="J43" s="2"/>
      <c r="K43" s="2"/>
      <c r="L43" s="2"/>
      <c r="M43" s="2"/>
      <c r="N43" s="2"/>
      <c r="P43" s="2"/>
      <c r="Q43" s="29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</row>
    <row r="44" spans="1:16143" s="4" customFormat="1" ht="15">
      <c r="A44" s="2"/>
      <c r="B44" s="2"/>
      <c r="C44" s="10"/>
      <c r="D44" s="2"/>
      <c r="E44" s="2"/>
      <c r="F44" s="2"/>
      <c r="G44" s="2"/>
      <c r="H44" s="2"/>
      <c r="I44" s="3"/>
      <c r="J44" s="2"/>
      <c r="K44" s="2"/>
      <c r="L44" s="2"/>
      <c r="M44" s="2"/>
      <c r="N44" s="2"/>
      <c r="P44" s="2"/>
      <c r="Q44" s="29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</row>
    <row r="45" spans="1:16143" s="4" customFormat="1" ht="15">
      <c r="A45" s="2"/>
      <c r="B45" s="2"/>
      <c r="C45" s="10"/>
      <c r="D45" s="2"/>
      <c r="E45" s="2"/>
      <c r="F45" s="2"/>
      <c r="G45" s="2"/>
      <c r="H45" s="2"/>
      <c r="I45" s="3"/>
      <c r="J45" s="2"/>
      <c r="K45" s="2"/>
      <c r="L45" s="2"/>
      <c r="M45" s="2"/>
      <c r="N45" s="2"/>
      <c r="P45" s="2"/>
      <c r="Q45" s="29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</row>
    <row r="46" spans="1:16143" s="4" customFormat="1" ht="13.5" thickBot="1">
      <c r="A46" s="2"/>
      <c r="B46" s="2"/>
      <c r="C46" s="37"/>
      <c r="D46" s="37"/>
      <c r="E46" s="37"/>
      <c r="F46" s="37"/>
      <c r="G46" s="37"/>
      <c r="H46" s="37"/>
      <c r="I46" s="38"/>
      <c r="J46" s="37"/>
      <c r="K46" s="37"/>
      <c r="L46" s="2"/>
      <c r="M46" s="2"/>
      <c r="N46" s="2"/>
      <c r="P46" s="2"/>
      <c r="Q46" s="29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</row>
    <row r="48" spans="1:16143">
      <c r="C48" s="2" t="s">
        <v>55</v>
      </c>
      <c r="D48" s="2" t="s">
        <v>56</v>
      </c>
    </row>
    <row r="49" spans="3:10">
      <c r="D49" s="2" t="s">
        <v>57</v>
      </c>
    </row>
    <row r="51" spans="3:10">
      <c r="D51" s="2" t="s">
        <v>58</v>
      </c>
      <c r="E51" s="8">
        <v>0.45</v>
      </c>
    </row>
    <row r="54" spans="3:10">
      <c r="D54" s="2" t="s">
        <v>59</v>
      </c>
      <c r="E54" s="2" t="s">
        <v>60</v>
      </c>
      <c r="F54" s="28" t="s">
        <v>10</v>
      </c>
      <c r="G54" s="2" t="s">
        <v>61</v>
      </c>
    </row>
    <row r="55" spans="3:10">
      <c r="D55" s="2" t="s">
        <v>62</v>
      </c>
      <c r="E55" s="2">
        <v>1039</v>
      </c>
      <c r="F55" s="2">
        <v>6070</v>
      </c>
      <c r="G55" s="2">
        <v>64</v>
      </c>
    </row>
    <row r="56" spans="3:10">
      <c r="D56" s="2" t="s">
        <v>63</v>
      </c>
      <c r="E56" s="2">
        <v>845</v>
      </c>
      <c r="F56" s="2">
        <v>4700</v>
      </c>
      <c r="G56" s="2">
        <v>63</v>
      </c>
    </row>
    <row r="57" spans="3:10">
      <c r="D57" s="2" t="s">
        <v>64</v>
      </c>
      <c r="E57" s="2">
        <v>676</v>
      </c>
      <c r="F57" s="2">
        <v>3740</v>
      </c>
      <c r="G57" s="2">
        <v>63</v>
      </c>
    </row>
    <row r="58" spans="3:10">
      <c r="D58" s="2" t="s">
        <v>65</v>
      </c>
      <c r="E58" s="2">
        <v>1086</v>
      </c>
      <c r="F58" s="2">
        <v>4780</v>
      </c>
      <c r="G58" s="2">
        <v>64</v>
      </c>
    </row>
    <row r="59" spans="3:10">
      <c r="D59" s="2" t="s">
        <v>66</v>
      </c>
      <c r="E59" s="2">
        <v>1439</v>
      </c>
      <c r="F59" s="2">
        <v>8300</v>
      </c>
      <c r="G59" s="2">
        <v>65</v>
      </c>
    </row>
    <row r="60" spans="3:10">
      <c r="D60" s="2" t="s">
        <v>67</v>
      </c>
      <c r="E60" s="2">
        <v>1561</v>
      </c>
      <c r="F60" s="2">
        <v>9010</v>
      </c>
      <c r="G60" s="2">
        <v>65</v>
      </c>
    </row>
    <row r="61" spans="3:10">
      <c r="D61" s="2" t="s">
        <v>68</v>
      </c>
      <c r="E61" s="2">
        <v>2006</v>
      </c>
      <c r="F61" s="30">
        <v>11920</v>
      </c>
      <c r="G61" s="2">
        <v>66</v>
      </c>
    </row>
    <row r="62" spans="3:10">
      <c r="D62" s="2" t="s">
        <v>69</v>
      </c>
      <c r="E62" s="2">
        <v>194</v>
      </c>
      <c r="F62" s="2">
        <v>1260</v>
      </c>
      <c r="G62" s="2">
        <v>52</v>
      </c>
    </row>
    <row r="63" spans="3:10">
      <c r="E63" s="2">
        <f>SUM(E55:E62)</f>
        <v>8846</v>
      </c>
      <c r="F63" s="2">
        <f>SUM(F55:F62)</f>
        <v>49780</v>
      </c>
      <c r="G63" s="2">
        <f>SUM(G55:G62)</f>
        <v>502</v>
      </c>
    </row>
    <row r="64" spans="3:10">
      <c r="C64" s="31"/>
      <c r="D64" s="31"/>
      <c r="E64" s="31"/>
      <c r="F64" s="31"/>
      <c r="G64" s="31"/>
      <c r="H64" s="31"/>
      <c r="I64" s="32"/>
      <c r="J64" s="31"/>
    </row>
    <row r="66" spans="3:7">
      <c r="C66" s="2" t="s">
        <v>70</v>
      </c>
    </row>
    <row r="68" spans="3:7">
      <c r="D68" s="2" t="s">
        <v>71</v>
      </c>
      <c r="E68" s="2">
        <v>502</v>
      </c>
    </row>
    <row r="70" spans="3:7">
      <c r="D70" s="2" t="s">
        <v>72</v>
      </c>
      <c r="E70" s="6">
        <f>SUM(E68:E69)</f>
        <v>502</v>
      </c>
    </row>
    <row r="71" spans="3:7">
      <c r="D71" s="2" t="s">
        <v>73</v>
      </c>
      <c r="E71" s="2">
        <v>4</v>
      </c>
    </row>
    <row r="72" spans="3:7">
      <c r="D72" s="2" t="s">
        <v>74</v>
      </c>
      <c r="E72" s="2">
        <f>E70/E71</f>
        <v>125.5</v>
      </c>
    </row>
    <row r="73" spans="3:7">
      <c r="D73" s="33" t="s">
        <v>75</v>
      </c>
      <c r="E73" s="34">
        <f>E72/12</f>
        <v>10.458333333333334</v>
      </c>
      <c r="F73" s="2">
        <v>10</v>
      </c>
      <c r="G73" s="2" t="s">
        <v>76</v>
      </c>
    </row>
    <row r="74" spans="3:7">
      <c r="D74" s="6" t="s">
        <v>77</v>
      </c>
      <c r="F74" s="2">
        <f>SUM(F67:F73)</f>
        <v>10</v>
      </c>
    </row>
    <row r="76" spans="3:7">
      <c r="D76" s="2" t="s">
        <v>78</v>
      </c>
      <c r="F76" s="2">
        <v>2</v>
      </c>
    </row>
    <row r="77" spans="3:7">
      <c r="D77" s="2" t="s">
        <v>79</v>
      </c>
      <c r="F77" s="2">
        <f>SUM(F74:F76)</f>
        <v>12</v>
      </c>
      <c r="G77" s="2" t="s">
        <v>22</v>
      </c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DD6298648F414CBC23A0A0EBA546AD" ma:contentTypeVersion="18" ma:contentTypeDescription="Create a new document." ma:contentTypeScope="" ma:versionID="0a43d15d40c86c2cd174740fc6d48951">
  <xsd:schema xmlns:xsd="http://www.w3.org/2001/XMLSchema" xmlns:xs="http://www.w3.org/2001/XMLSchema" xmlns:p="http://schemas.microsoft.com/office/2006/metadata/properties" xmlns:ns2="12b95767-f03f-4c45-8fa1-018fc2f3ee38" xmlns:ns3="3836f624-96be-4914-8ffc-9898a787ea46" targetNamespace="http://schemas.microsoft.com/office/2006/metadata/properties" ma:root="true" ma:fieldsID="e67502fd1d9e67adc34e2674cda1da9d" ns2:_="" ns3:_="">
    <xsd:import namespace="12b95767-f03f-4c45-8fa1-018fc2f3ee38"/>
    <xsd:import namespace="3836f624-96be-4914-8ffc-9898a787ea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b95767-f03f-4c45-8fa1-018fc2f3ee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b23ec234-cbf3-4cc2-a0ae-2bfafc310c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6f624-96be-4914-8ffc-9898a787ea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46dc1d41-46b7-4c0a-bfe8-67c2983e6ae2}" ma:internalName="TaxCatchAll" ma:showField="CatchAllData" ma:web="3836f624-96be-4914-8ffc-9898a787ea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b95767-f03f-4c45-8fa1-018fc2f3ee38">
      <Terms xmlns="http://schemas.microsoft.com/office/infopath/2007/PartnerControls"/>
    </lcf76f155ced4ddcb4097134ff3c332f>
    <TaxCatchAll xmlns="3836f624-96be-4914-8ffc-9898a787ea4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8D784A-7C8F-4608-8F14-DC3A7ECD31E2}"/>
</file>

<file path=customXml/itemProps2.xml><?xml version="1.0" encoding="utf-8"?>
<ds:datastoreItem xmlns:ds="http://schemas.openxmlformats.org/officeDocument/2006/customXml" ds:itemID="{64957A36-513D-4D72-8EBB-C47F159231FC}"/>
</file>

<file path=customXml/itemProps3.xml><?xml version="1.0" encoding="utf-8"?>
<ds:datastoreItem xmlns:ds="http://schemas.openxmlformats.org/officeDocument/2006/customXml" ds:itemID="{08378EB9-DC3B-4A85-B74C-FF139E28DB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Dinesh Uprety</dc:creator>
  <cp:keywords/>
  <dc:description/>
  <cp:lastModifiedBy/>
  <cp:revision/>
  <dcterms:created xsi:type="dcterms:W3CDTF">2022-04-01T06:19:02Z</dcterms:created>
  <dcterms:modified xsi:type="dcterms:W3CDTF">2026-02-03T12:47:43Z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0x01010083DD6298648F414CBC23A0A0EBA546AD</vt:lpwstr>
  </property>
  <property fmtid="{D5CDD505-2E9C-101B-9397-08002B2CF9AE}" pid="3" name="MediaServiceImageTags">
    <vt:lpwstr/>
  </property>
</Properties>
</file>